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867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<sst xmlns="http://schemas.openxmlformats.org/spreadsheetml/2006/main" count="598" uniqueCount="149">
  <si>
    <t>4300</t>
  </si>
  <si>
    <t>Dotacje celowe</t>
  </si>
  <si>
    <t>80101</t>
  </si>
  <si>
    <t>Składki na ubezpieczenie zdrowotne</t>
  </si>
  <si>
    <t>01010</t>
  </si>
  <si>
    <t>Infrastruktura wodociągowa i sanitarna</t>
  </si>
  <si>
    <t>6050</t>
  </si>
  <si>
    <t>Wydatki inwestycyjne</t>
  </si>
  <si>
    <t>6060</t>
  </si>
  <si>
    <t>Zakupy inwestycyjne</t>
  </si>
  <si>
    <t>2850</t>
  </si>
  <si>
    <t>Wpłaty gmin na rzecz izb rolniczych</t>
  </si>
  <si>
    <t>01095</t>
  </si>
  <si>
    <t>4270</t>
  </si>
  <si>
    <t>Zakup usług remontowych</t>
  </si>
  <si>
    <t>Drogi publiczne i gminne</t>
  </si>
  <si>
    <t>4210</t>
  </si>
  <si>
    <t>Zakup materiałów i wyposażenia</t>
  </si>
  <si>
    <t>Zakup usług pozostałych</t>
  </si>
  <si>
    <t>Turystyka i wypoczynek</t>
  </si>
  <si>
    <t>4430</t>
  </si>
  <si>
    <t>Różne opłaty i składki</t>
  </si>
  <si>
    <t>4260</t>
  </si>
  <si>
    <t>Zakup energii</t>
  </si>
  <si>
    <t>4280</t>
  </si>
  <si>
    <t>4530</t>
  </si>
  <si>
    <t>Podatek VAT</t>
  </si>
  <si>
    <t>Urzędy woiewódzkie</t>
  </si>
  <si>
    <t>4010</t>
  </si>
  <si>
    <t>Wynagrodzenia osobowe pracowników</t>
  </si>
  <si>
    <t>Rady gmin</t>
  </si>
  <si>
    <t>3030</t>
  </si>
  <si>
    <t>Różne wydatki na rzecz osób fizycznych</t>
  </si>
  <si>
    <t>4410</t>
  </si>
  <si>
    <t>Delegacje</t>
  </si>
  <si>
    <t>Urzędy gmin</t>
  </si>
  <si>
    <t>3020</t>
  </si>
  <si>
    <t>nag. i wyd.osob. nie zaliczane do wynagrodzeń</t>
  </si>
  <si>
    <t>Dodatkowe wynagrodzenia roczne</t>
  </si>
  <si>
    <t>4110</t>
  </si>
  <si>
    <t>Składki na ubezpieczenia społeczne</t>
  </si>
  <si>
    <t>4040</t>
  </si>
  <si>
    <t>4120</t>
  </si>
  <si>
    <t>Składki na fundusz pracy</t>
  </si>
  <si>
    <t>4170</t>
  </si>
  <si>
    <t>Wynagrodzenia bezosobowe</t>
  </si>
  <si>
    <t>Zakup usług zdrowotnych</t>
  </si>
  <si>
    <t>4350</t>
  </si>
  <si>
    <t>Opłaty za usługi internetowe</t>
  </si>
  <si>
    <t>Podróże służbowe krajowe</t>
  </si>
  <si>
    <t>4440</t>
  </si>
  <si>
    <t>Odpis na zakładowy fundusz świadczeń socjalnych</t>
  </si>
  <si>
    <t>4610</t>
  </si>
  <si>
    <t>Koszty postępowania sądowego</t>
  </si>
  <si>
    <t>4100</t>
  </si>
  <si>
    <t>Wynagrodzenia agencyjno prowizyjne</t>
  </si>
  <si>
    <t>Urzędy naczelnych organów władzy państwowej</t>
  </si>
  <si>
    <t>Składki na ubezpieczenie społeczne</t>
  </si>
  <si>
    <t>Materiały i wyposażenie</t>
  </si>
  <si>
    <t>Jednostki Terenowe Policji</t>
  </si>
  <si>
    <t>Ochotnicze Straże Pożarne</t>
  </si>
  <si>
    <t>Dochody od osób prawnych, fizycznych i od innych jedn.</t>
  </si>
  <si>
    <t>75647</t>
  </si>
  <si>
    <t>Dz.</t>
  </si>
  <si>
    <t>Oświata i wychowanie</t>
  </si>
  <si>
    <t>Gospodarka mieszkaniowa</t>
  </si>
  <si>
    <t>010</t>
  </si>
  <si>
    <t>Rolnictwo i łowiectwo</t>
  </si>
  <si>
    <t>Transport i łączność</t>
  </si>
  <si>
    <t>Administracja publiczna</t>
  </si>
  <si>
    <t>756</t>
  </si>
  <si>
    <t>Pomoc społeczna</t>
  </si>
  <si>
    <t>Rozdz.</t>
  </si>
  <si>
    <t>§</t>
  </si>
  <si>
    <t>T r e ś ć</t>
  </si>
  <si>
    <t>Pozostała działalność</t>
  </si>
  <si>
    <t>Szkoły podstawowe</t>
  </si>
  <si>
    <t>Gospodarka komunalna i ochrona środowiska</t>
  </si>
  <si>
    <t>Bezpieczeństwo publiczne i ochrona przeciwpożarowa</t>
  </si>
  <si>
    <t>01030</t>
  </si>
  <si>
    <t>Izby Rolnicze</t>
  </si>
  <si>
    <t>Obsługa długu publicznego</t>
  </si>
  <si>
    <t>75705</t>
  </si>
  <si>
    <t>Obsługa kredytów podmiotów krajowych</t>
  </si>
  <si>
    <t>Odsetki</t>
  </si>
  <si>
    <t>801</t>
  </si>
  <si>
    <t>Wydatki osobowe nie zaliczane do wynagrodzeń</t>
  </si>
  <si>
    <t>3110</t>
  </si>
  <si>
    <t>Świadczenia społeczne</t>
  </si>
  <si>
    <t>Składka na fundusz pracy</t>
  </si>
  <si>
    <t>Wynagrodzenie bezosobowe</t>
  </si>
  <si>
    <t>4240</t>
  </si>
  <si>
    <t>Pomoce dydaktyczne, książki</t>
  </si>
  <si>
    <t>Energia, woda, gaz</t>
  </si>
  <si>
    <t>Podróże służbowe, krajowe</t>
  </si>
  <si>
    <t>Gimnazja</t>
  </si>
  <si>
    <t>Dowożenie</t>
  </si>
  <si>
    <t>Zespół Obsługi Szkół</t>
  </si>
  <si>
    <t>Dokształcanie i doskonalenie nauczycieli</t>
  </si>
  <si>
    <t>3240</t>
  </si>
  <si>
    <t>Stypendia dla uczniów</t>
  </si>
  <si>
    <t>851</t>
  </si>
  <si>
    <t>Ochrona zdrowia</t>
  </si>
  <si>
    <t>2320</t>
  </si>
  <si>
    <t>Przeciwdziałanie alkoholizmowi</t>
  </si>
  <si>
    <t>2620</t>
  </si>
  <si>
    <t>Dotacja celowa</t>
  </si>
  <si>
    <t>Zakup pomocy naukowych, dydaktycznych i książek</t>
  </si>
  <si>
    <t>85212</t>
  </si>
  <si>
    <t>Świadczenia rodzinne oraz składki na ubezp. emer.rent.</t>
  </si>
  <si>
    <t>Nagrody i wydatki osobowe nie zal. od wynagrodzeń</t>
  </si>
  <si>
    <t>4130</t>
  </si>
  <si>
    <t>Dodatki mieszkaniowe</t>
  </si>
  <si>
    <t>85219</t>
  </si>
  <si>
    <t>Ośrodki pomocy społecznej</t>
  </si>
  <si>
    <t>Edukacyjna Opieka Wychowawcza</t>
  </si>
  <si>
    <t>Świetlice</t>
  </si>
  <si>
    <t>Gospodarka ściekowa i ochrona wód</t>
  </si>
  <si>
    <t>Oczyszczanie miast i wsi</t>
  </si>
  <si>
    <t>Energia</t>
  </si>
  <si>
    <t>Utrzymanie zieleni w miastach i gminach</t>
  </si>
  <si>
    <t>Oświetlenie ulic, placów i dróg</t>
  </si>
  <si>
    <t>90095</t>
  </si>
  <si>
    <t>Dotacje celowe przekazane do powiatu</t>
  </si>
  <si>
    <t>Kultura i sztuka</t>
  </si>
  <si>
    <t>Biblioteki</t>
  </si>
  <si>
    <t>Kultura fizyczna i sport</t>
  </si>
  <si>
    <t>2820</t>
  </si>
  <si>
    <t>Nagr. i wyd. osob. nie zaliczane do wynagrodzeń</t>
  </si>
  <si>
    <t>RAZEM</t>
  </si>
  <si>
    <t>Plan</t>
  </si>
  <si>
    <t>Przedszkole</t>
  </si>
  <si>
    <t>Zalkup usług remontowych</t>
  </si>
  <si>
    <t>Oddziały przedszkolne przy szkołach podstawowych</t>
  </si>
  <si>
    <t>Wynagrodzenie</t>
  </si>
  <si>
    <t>01009</t>
  </si>
  <si>
    <t>Spółki wodne</t>
  </si>
  <si>
    <t>2580</t>
  </si>
  <si>
    <t>Dotacja przedmiotowa</t>
  </si>
  <si>
    <t xml:space="preserve">Zasiłki i pomoc w naturze oraz skł. </t>
  </si>
  <si>
    <t>pobór podatków, opłat i nie podatkowych należności budż.</t>
  </si>
  <si>
    <t>Ochrona zabytków i opieka nad zabytkami</t>
  </si>
  <si>
    <t xml:space="preserve">Plan wydatków budżetu Miasta i Gminy Dobrzyń nad Wisłą na 2006 rok </t>
  </si>
  <si>
    <t>4308</t>
  </si>
  <si>
    <t>4309</t>
  </si>
  <si>
    <t>6053</t>
  </si>
  <si>
    <t>Usuwanie skutków klęsk żywiołowych</t>
  </si>
  <si>
    <t>Różne jednostki obsługi gospod. mieszkaniowej                    i komunalnej</t>
  </si>
  <si>
    <t>Załącznik nr 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</si>
</sst>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8"/>
      <name val="Arial"/>
      <family val="0"/>
    </font>
    <font>
      <sz val="9"/>
      <name val="Arial"/>
      <family val="0"/>
    </font>
    <font>
      <b/>
      <sz val="8"/>
      <name val="Arial CE"/>
      <family val="2"/>
    </font>
    <font>
      <i/>
      <sz val="8"/>
      <name val="Arial CE"/>
      <family val="0"/>
    </font>
    <font>
      <i/>
      <sz val="10"/>
      <name val="Arial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Continuous" wrapText="1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8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6" xfId="0" applyFont="1" applyBorder="1" applyAlignment="1">
      <alignment wrapText="1"/>
    </xf>
    <xf numFmtId="0" fontId="4" fillId="0" borderId="4" xfId="0" applyFont="1" applyBorder="1" applyAlignment="1">
      <alignment horizontal="left" wrapText="1"/>
    </xf>
    <xf numFmtId="0" fontId="5" fillId="0" borderId="6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right" wrapText="1"/>
    </xf>
    <xf numFmtId="0" fontId="6" fillId="0" borderId="0" xfId="0" applyFont="1" applyAlignment="1">
      <alignment wrapText="1"/>
    </xf>
    <xf numFmtId="0" fontId="7" fillId="2" borderId="3" xfId="0" applyFont="1" applyFill="1" applyBorder="1" applyAlignment="1">
      <alignment wrapText="1"/>
    </xf>
    <xf numFmtId="0" fontId="0" fillId="2" borderId="0" xfId="0" applyFill="1" applyAlignment="1">
      <alignment/>
    </xf>
    <xf numFmtId="0" fontId="7" fillId="2" borderId="3" xfId="0" applyFont="1" applyFill="1" applyBorder="1" applyAlignment="1">
      <alignment wrapText="1"/>
    </xf>
    <xf numFmtId="0" fontId="7" fillId="2" borderId="2" xfId="0" applyFont="1" applyFill="1" applyBorder="1" applyAlignment="1">
      <alignment wrapText="1"/>
    </xf>
    <xf numFmtId="0" fontId="7" fillId="2" borderId="2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wrapText="1"/>
    </xf>
    <xf numFmtId="0" fontId="7" fillId="2" borderId="3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wrapText="1"/>
    </xf>
    <xf numFmtId="0" fontId="8" fillId="0" borderId="4" xfId="0" applyFont="1" applyBorder="1" applyAlignment="1">
      <alignment horizontal="left" wrapText="1"/>
    </xf>
    <xf numFmtId="0" fontId="9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9" fontId="2" fillId="0" borderId="6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6" xfId="0" applyFont="1" applyBorder="1" applyAlignment="1">
      <alignment/>
    </xf>
    <xf numFmtId="0" fontId="2" fillId="0" borderId="3" xfId="0" applyFont="1" applyBorder="1" applyAlignment="1">
      <alignment/>
    </xf>
    <xf numFmtId="0" fontId="10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0" fontId="2" fillId="0" borderId="4" xfId="0" applyFont="1" applyBorder="1" applyAlignment="1">
      <alignment/>
    </xf>
    <xf numFmtId="49" fontId="2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/>
    </xf>
    <xf numFmtId="49" fontId="10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49" fontId="1" fillId="0" borderId="3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right"/>
    </xf>
    <xf numFmtId="3" fontId="10" fillId="0" borderId="3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>
      <alignment horizontal="right"/>
    </xf>
    <xf numFmtId="3" fontId="10" fillId="0" borderId="3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3" fontId="1" fillId="2" borderId="3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10" fillId="0" borderId="5" xfId="0" applyNumberFormat="1" applyFont="1" applyFill="1" applyBorder="1" applyAlignment="1">
      <alignment horizontal="right"/>
    </xf>
    <xf numFmtId="3" fontId="10" fillId="0" borderId="5" xfId="0" applyNumberFormat="1" applyFont="1" applyBorder="1" applyAlignment="1">
      <alignment horizontal="right"/>
    </xf>
    <xf numFmtId="3" fontId="10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10" fillId="0" borderId="2" xfId="0" applyNumberFormat="1" applyFont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3" fontId="1" fillId="2" borderId="2" xfId="0" applyNumberFormat="1" applyFont="1" applyFill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10" fillId="0" borderId="3" xfId="0" applyNumberFormat="1" applyFont="1" applyFill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0" fontId="1" fillId="0" borderId="5" xfId="0" applyFont="1" applyBorder="1" applyAlignment="1">
      <alignment/>
    </xf>
    <xf numFmtId="0" fontId="7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/>
    </xf>
    <xf numFmtId="0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32"/>
  <sheetViews>
    <sheetView tabSelected="1" workbookViewId="0" topLeftCell="A53">
      <selection activeCell="B2" sqref="B2:E55"/>
    </sheetView>
  </sheetViews>
  <sheetFormatPr defaultColWidth="9.140625" defaultRowHeight="12.75"/>
  <cols>
    <col min="1" max="1" width="5.28125" style="97" customWidth="1"/>
    <col min="2" max="2" width="6.57421875" style="97" customWidth="1"/>
    <col min="3" max="3" width="7.57421875" style="97" customWidth="1"/>
    <col min="4" max="4" width="43.140625" style="32" customWidth="1"/>
    <col min="5" max="5" width="13.7109375" style="97" customWidth="1"/>
  </cols>
  <sheetData>
    <row r="2" spans="1:5" ht="12.75">
      <c r="A2" s="93"/>
      <c r="B2" s="93"/>
      <c r="C2" s="93"/>
      <c r="E2" s="93"/>
    </row>
    <row r="3" ht="12.75">
      <c r="E3" s="134" t="s">
        <v>148</v>
      </c>
    </row>
    <row r="6" spans="1:5" ht="12.75">
      <c r="A6" s="1" t="s">
        <v>142</v>
      </c>
      <c r="B6" s="2"/>
      <c r="C6" s="2"/>
      <c r="D6" s="4"/>
      <c r="E6" s="2"/>
    </row>
    <row r="7" spans="1:5" ht="12.75">
      <c r="A7" s="94"/>
      <c r="B7" s="94"/>
      <c r="C7" s="94"/>
      <c r="D7" s="5"/>
      <c r="E7" s="94"/>
    </row>
    <row r="8" spans="1:5" ht="12.75">
      <c r="A8" s="95"/>
      <c r="B8" s="95"/>
      <c r="C8" s="96"/>
      <c r="D8" s="6"/>
      <c r="E8" s="96"/>
    </row>
    <row r="9" spans="1:5" ht="12.75">
      <c r="A9" s="129"/>
      <c r="B9" s="129"/>
      <c r="C9" s="129"/>
      <c r="D9" s="130"/>
      <c r="E9" s="131" t="s">
        <v>130</v>
      </c>
    </row>
    <row r="10" spans="1:5" ht="12.75">
      <c r="A10" s="131" t="s">
        <v>63</v>
      </c>
      <c r="B10" s="131" t="s">
        <v>72</v>
      </c>
      <c r="C10" s="131" t="s">
        <v>73</v>
      </c>
      <c r="D10" s="132" t="s">
        <v>74</v>
      </c>
      <c r="E10" s="131">
        <v>2006</v>
      </c>
    </row>
    <row r="11" spans="1:5" ht="12.75">
      <c r="A11" s="44"/>
      <c r="B11" s="44"/>
      <c r="C11" s="44"/>
      <c r="D11" s="7"/>
      <c r="E11" s="98"/>
    </row>
    <row r="12" spans="1:5" ht="12.75">
      <c r="A12" s="45">
        <v>1</v>
      </c>
      <c r="B12" s="45">
        <v>2</v>
      </c>
      <c r="C12" s="45">
        <v>3</v>
      </c>
      <c r="D12" s="8">
        <v>4</v>
      </c>
      <c r="E12" s="99">
        <v>7</v>
      </c>
    </row>
    <row r="13" spans="1:5" s="34" customFormat="1" ht="12.75">
      <c r="A13" s="46" t="s">
        <v>66</v>
      </c>
      <c r="B13" s="47"/>
      <c r="C13" s="47"/>
      <c r="D13" s="33" t="s">
        <v>67</v>
      </c>
      <c r="E13" s="100">
        <f>SUM(E14,E19,E21,E23)</f>
        <v>935860</v>
      </c>
    </row>
    <row r="14" spans="1:5" ht="12.75">
      <c r="A14" s="48"/>
      <c r="B14" s="49" t="s">
        <v>4</v>
      </c>
      <c r="C14" s="50"/>
      <c r="D14" s="9" t="s">
        <v>5</v>
      </c>
      <c r="E14" s="101">
        <f>SUM(E15,E16,E17,E18)</f>
        <v>901500</v>
      </c>
    </row>
    <row r="15" spans="1:5" ht="12.75">
      <c r="A15" s="51"/>
      <c r="B15" s="51"/>
      <c r="C15" s="52">
        <v>4110</v>
      </c>
      <c r="D15" s="10" t="s">
        <v>57</v>
      </c>
      <c r="E15" s="102">
        <v>500</v>
      </c>
    </row>
    <row r="16" spans="1:5" ht="12.75">
      <c r="A16" s="51"/>
      <c r="B16" s="51"/>
      <c r="C16" s="52">
        <v>4120</v>
      </c>
      <c r="D16" s="10" t="s">
        <v>43</v>
      </c>
      <c r="E16" s="102">
        <v>500</v>
      </c>
    </row>
    <row r="17" spans="1:5" ht="12.75">
      <c r="A17" s="51"/>
      <c r="B17" s="51"/>
      <c r="C17" s="52">
        <v>4170</v>
      </c>
      <c r="D17" s="10" t="s">
        <v>90</v>
      </c>
      <c r="E17" s="102">
        <v>7000</v>
      </c>
    </row>
    <row r="18" spans="1:5" ht="12.75">
      <c r="A18" s="53"/>
      <c r="B18" s="54"/>
      <c r="C18" s="54" t="s">
        <v>6</v>
      </c>
      <c r="D18" s="11" t="s">
        <v>7</v>
      </c>
      <c r="E18" s="103">
        <v>893500</v>
      </c>
    </row>
    <row r="19" spans="1:5" ht="12.75">
      <c r="A19" s="53"/>
      <c r="B19" s="49" t="s">
        <v>135</v>
      </c>
      <c r="C19" s="54"/>
      <c r="D19" s="12" t="s">
        <v>136</v>
      </c>
      <c r="E19" s="104">
        <f>SUM(E20)</f>
        <v>20000</v>
      </c>
    </row>
    <row r="20" spans="1:5" ht="12.75">
      <c r="A20" s="53"/>
      <c r="B20" s="54"/>
      <c r="C20" s="54" t="s">
        <v>137</v>
      </c>
      <c r="D20" s="11" t="s">
        <v>138</v>
      </c>
      <c r="E20" s="103">
        <v>20000</v>
      </c>
    </row>
    <row r="21" spans="1:5" ht="12.75">
      <c r="A21" s="50"/>
      <c r="B21" s="49" t="s">
        <v>79</v>
      </c>
      <c r="C21" s="50"/>
      <c r="D21" s="9" t="s">
        <v>80</v>
      </c>
      <c r="E21" s="105">
        <f>SUM(E22)</f>
        <v>10860</v>
      </c>
    </row>
    <row r="22" spans="1:5" ht="12.75">
      <c r="A22" s="55"/>
      <c r="B22" s="56"/>
      <c r="C22" s="54" t="s">
        <v>10</v>
      </c>
      <c r="D22" s="13" t="s">
        <v>11</v>
      </c>
      <c r="E22" s="106">
        <v>10860</v>
      </c>
    </row>
    <row r="23" spans="1:5" ht="12.75">
      <c r="A23" s="57"/>
      <c r="B23" s="49" t="s">
        <v>12</v>
      </c>
      <c r="C23" s="49"/>
      <c r="D23" s="14" t="s">
        <v>75</v>
      </c>
      <c r="E23" s="105">
        <f>SUM(E24)</f>
        <v>3500</v>
      </c>
    </row>
    <row r="24" spans="1:5" ht="12.75">
      <c r="A24" s="61"/>
      <c r="B24" s="61"/>
      <c r="C24" s="62" t="s">
        <v>0</v>
      </c>
      <c r="D24" s="15" t="s">
        <v>18</v>
      </c>
      <c r="E24" s="106">
        <v>3500</v>
      </c>
    </row>
    <row r="25" spans="1:5" s="34" customFormat="1" ht="12.75">
      <c r="A25" s="63">
        <v>600</v>
      </c>
      <c r="B25" s="63"/>
      <c r="C25" s="64"/>
      <c r="D25" s="35" t="s">
        <v>68</v>
      </c>
      <c r="E25" s="108">
        <f>SUM(E26)</f>
        <v>107000</v>
      </c>
    </row>
    <row r="26" spans="1:5" ht="12.75">
      <c r="A26" s="50"/>
      <c r="B26" s="50">
        <v>60016</v>
      </c>
      <c r="C26" s="48"/>
      <c r="D26" s="9" t="s">
        <v>15</v>
      </c>
      <c r="E26" s="105">
        <f>SUM(E27,E28,E29,E30,E31,E32,)</f>
        <v>107000</v>
      </c>
    </row>
    <row r="27" spans="1:5" ht="12.75">
      <c r="A27" s="50"/>
      <c r="B27" s="50"/>
      <c r="C27" s="55" t="s">
        <v>39</v>
      </c>
      <c r="D27" s="15" t="s">
        <v>57</v>
      </c>
      <c r="E27" s="106">
        <v>500</v>
      </c>
    </row>
    <row r="28" spans="1:5" ht="12.75">
      <c r="A28" s="50"/>
      <c r="B28" s="50"/>
      <c r="C28" s="55" t="s">
        <v>42</v>
      </c>
      <c r="D28" s="15" t="s">
        <v>43</v>
      </c>
      <c r="E28" s="106">
        <v>500</v>
      </c>
    </row>
    <row r="29" spans="1:5" ht="12.75">
      <c r="A29" s="50"/>
      <c r="B29" s="50"/>
      <c r="C29" s="55" t="s">
        <v>44</v>
      </c>
      <c r="D29" s="15" t="s">
        <v>90</v>
      </c>
      <c r="E29" s="107">
        <v>5000</v>
      </c>
    </row>
    <row r="30" spans="1:5" ht="12.75">
      <c r="A30" s="45"/>
      <c r="B30" s="45"/>
      <c r="C30" s="65" t="s">
        <v>16</v>
      </c>
      <c r="D30" s="16" t="s">
        <v>17</v>
      </c>
      <c r="E30" s="109">
        <v>31000</v>
      </c>
    </row>
    <row r="31" spans="1:5" ht="12.75">
      <c r="A31" s="66"/>
      <c r="B31" s="66"/>
      <c r="C31" s="60" t="s">
        <v>13</v>
      </c>
      <c r="D31" s="17" t="s">
        <v>14</v>
      </c>
      <c r="E31" s="107">
        <v>50000</v>
      </c>
    </row>
    <row r="32" spans="1:5" ht="12.75">
      <c r="A32" s="45"/>
      <c r="B32" s="45"/>
      <c r="C32" s="65" t="s">
        <v>0</v>
      </c>
      <c r="D32" s="16" t="s">
        <v>18</v>
      </c>
      <c r="E32" s="109">
        <v>20000</v>
      </c>
    </row>
    <row r="33" spans="1:5" s="34" customFormat="1" ht="12.75">
      <c r="A33" s="67">
        <v>630</v>
      </c>
      <c r="B33" s="67"/>
      <c r="C33" s="64"/>
      <c r="D33" s="35" t="s">
        <v>19</v>
      </c>
      <c r="E33" s="110">
        <f>SUM(E34)</f>
        <v>185000</v>
      </c>
    </row>
    <row r="34" spans="1:5" ht="12.75">
      <c r="A34" s="50"/>
      <c r="B34" s="50">
        <v>63095</v>
      </c>
      <c r="C34" s="48"/>
      <c r="D34" s="9" t="s">
        <v>75</v>
      </c>
      <c r="E34" s="105">
        <f>SUM(E35,E36,E37,E38)</f>
        <v>185000</v>
      </c>
    </row>
    <row r="35" spans="1:5" ht="12.75">
      <c r="A35" s="66"/>
      <c r="B35" s="66"/>
      <c r="C35" s="60" t="s">
        <v>16</v>
      </c>
      <c r="D35" s="15" t="s">
        <v>17</v>
      </c>
      <c r="E35" s="107">
        <v>5000</v>
      </c>
    </row>
    <row r="36" spans="1:5" ht="12.75">
      <c r="A36" s="56"/>
      <c r="B36" s="56"/>
      <c r="C36" s="55" t="s">
        <v>0</v>
      </c>
      <c r="D36" s="15" t="s">
        <v>18</v>
      </c>
      <c r="E36" s="111">
        <v>18000</v>
      </c>
    </row>
    <row r="37" spans="1:5" ht="12.75">
      <c r="A37" s="52"/>
      <c r="B37" s="52"/>
      <c r="C37" s="51" t="s">
        <v>20</v>
      </c>
      <c r="D37" s="13" t="s">
        <v>21</v>
      </c>
      <c r="E37" s="106">
        <v>2000</v>
      </c>
    </row>
    <row r="38" spans="1:5" ht="12.75">
      <c r="A38" s="66"/>
      <c r="B38" s="66"/>
      <c r="C38" s="60" t="s">
        <v>6</v>
      </c>
      <c r="D38" s="13" t="s">
        <v>7</v>
      </c>
      <c r="E38" s="112">
        <v>160000</v>
      </c>
    </row>
    <row r="39" spans="1:5" s="34" customFormat="1" ht="12.75">
      <c r="A39" s="68">
        <v>700</v>
      </c>
      <c r="B39" s="68"/>
      <c r="C39" s="69"/>
      <c r="D39" s="35" t="s">
        <v>65</v>
      </c>
      <c r="E39" s="113">
        <f>SUM(E40)</f>
        <v>376500</v>
      </c>
    </row>
    <row r="40" spans="1:5" ht="22.5">
      <c r="A40" s="50"/>
      <c r="B40" s="50">
        <v>70004</v>
      </c>
      <c r="C40" s="48"/>
      <c r="D40" s="9" t="s">
        <v>147</v>
      </c>
      <c r="E40" s="101">
        <f>SUM(E41,E42,E43,E44,E45,E46,E47,E48,E49,E50)</f>
        <v>376500</v>
      </c>
    </row>
    <row r="41" spans="1:5" ht="12.75">
      <c r="A41" s="50"/>
      <c r="B41" s="50"/>
      <c r="C41" s="55" t="s">
        <v>39</v>
      </c>
      <c r="D41" s="15" t="s">
        <v>57</v>
      </c>
      <c r="E41" s="111">
        <v>1000</v>
      </c>
    </row>
    <row r="42" spans="1:5" ht="12.75">
      <c r="A42" s="50"/>
      <c r="B42" s="50"/>
      <c r="C42" s="55" t="s">
        <v>42</v>
      </c>
      <c r="D42" s="15" t="s">
        <v>43</v>
      </c>
      <c r="E42" s="111">
        <v>1000</v>
      </c>
    </row>
    <row r="43" spans="1:5" ht="12.75">
      <c r="A43" s="50"/>
      <c r="B43" s="50"/>
      <c r="C43" s="55" t="s">
        <v>44</v>
      </c>
      <c r="D43" s="15" t="s">
        <v>90</v>
      </c>
      <c r="E43" s="111">
        <v>10000</v>
      </c>
    </row>
    <row r="44" spans="1:5" ht="12.75">
      <c r="A44" s="66"/>
      <c r="B44" s="60"/>
      <c r="C44" s="55" t="s">
        <v>16</v>
      </c>
      <c r="D44" s="17" t="s">
        <v>17</v>
      </c>
      <c r="E44" s="114">
        <v>155500</v>
      </c>
    </row>
    <row r="45" spans="1:5" ht="12.75">
      <c r="A45" s="45"/>
      <c r="B45" s="45"/>
      <c r="C45" s="65" t="s">
        <v>22</v>
      </c>
      <c r="D45" s="16" t="s">
        <v>23</v>
      </c>
      <c r="E45" s="115">
        <v>93000</v>
      </c>
    </row>
    <row r="46" spans="1:5" ht="12.75">
      <c r="A46" s="45"/>
      <c r="B46" s="45"/>
      <c r="C46" s="65" t="s">
        <v>13</v>
      </c>
      <c r="D46" s="7" t="s">
        <v>14</v>
      </c>
      <c r="E46" s="115">
        <v>10000</v>
      </c>
    </row>
    <row r="47" spans="1:5" ht="12.75">
      <c r="A47" s="45"/>
      <c r="B47" s="65"/>
      <c r="C47" s="65" t="s">
        <v>0</v>
      </c>
      <c r="D47" s="16" t="s">
        <v>18</v>
      </c>
      <c r="E47" s="115">
        <v>35000</v>
      </c>
    </row>
    <row r="48" spans="1:5" ht="12.75">
      <c r="A48" s="43"/>
      <c r="B48" s="43"/>
      <c r="C48" s="65" t="s">
        <v>20</v>
      </c>
      <c r="D48" s="18" t="s">
        <v>21</v>
      </c>
      <c r="E48" s="109">
        <v>5000</v>
      </c>
    </row>
    <row r="49" spans="1:5" ht="12.75">
      <c r="A49" s="56"/>
      <c r="B49" s="56"/>
      <c r="C49" s="55" t="s">
        <v>25</v>
      </c>
      <c r="D49" s="15" t="s">
        <v>26</v>
      </c>
      <c r="E49" s="109">
        <v>26000</v>
      </c>
    </row>
    <row r="50" spans="1:5" ht="12.75">
      <c r="A50" s="45"/>
      <c r="B50" s="45"/>
      <c r="C50" s="55" t="s">
        <v>6</v>
      </c>
      <c r="D50" s="16" t="s">
        <v>7</v>
      </c>
      <c r="E50" s="109">
        <v>40000</v>
      </c>
    </row>
    <row r="51" spans="1:5" s="34" customFormat="1" ht="12.75">
      <c r="A51" s="63">
        <v>750</v>
      </c>
      <c r="B51" s="63"/>
      <c r="C51" s="64"/>
      <c r="D51" s="35" t="s">
        <v>69</v>
      </c>
      <c r="E51" s="108">
        <f>SUM(E52,E54,E59,E76)</f>
        <v>2589189</v>
      </c>
    </row>
    <row r="52" spans="1:5" ht="12.75">
      <c r="A52" s="58"/>
      <c r="B52" s="58">
        <v>75011</v>
      </c>
      <c r="C52" s="59"/>
      <c r="D52" s="19" t="s">
        <v>27</v>
      </c>
      <c r="E52" s="117">
        <f>SUM(E53)</f>
        <v>71400</v>
      </c>
    </row>
    <row r="53" spans="1:5" ht="12.75">
      <c r="A53" s="45"/>
      <c r="B53" s="45"/>
      <c r="C53" s="65" t="s">
        <v>28</v>
      </c>
      <c r="D53" s="16" t="s">
        <v>29</v>
      </c>
      <c r="E53" s="115">
        <v>71400</v>
      </c>
    </row>
    <row r="54" spans="1:5" ht="12.75">
      <c r="A54" s="71"/>
      <c r="B54" s="71">
        <v>75022</v>
      </c>
      <c r="C54" s="72"/>
      <c r="D54" s="20" t="s">
        <v>30</v>
      </c>
      <c r="E54" s="118">
        <f>SUM(E55,E56,E57,E58)</f>
        <v>70000</v>
      </c>
    </row>
    <row r="55" spans="1:5" ht="12.75">
      <c r="A55" s="56"/>
      <c r="B55" s="56"/>
      <c r="C55" s="55" t="s">
        <v>31</v>
      </c>
      <c r="D55" s="15" t="s">
        <v>32</v>
      </c>
      <c r="E55" s="111">
        <v>66000</v>
      </c>
    </row>
    <row r="56" spans="1:5" ht="12.75">
      <c r="A56" s="73"/>
      <c r="B56" s="45"/>
      <c r="C56" s="65" t="s">
        <v>16</v>
      </c>
      <c r="D56" s="16" t="s">
        <v>17</v>
      </c>
      <c r="E56" s="115">
        <v>2000</v>
      </c>
    </row>
    <row r="57" spans="1:5" ht="12.75">
      <c r="A57" s="73"/>
      <c r="B57" s="45"/>
      <c r="C57" s="65" t="s">
        <v>0</v>
      </c>
      <c r="D57" s="16" t="s">
        <v>18</v>
      </c>
      <c r="E57" s="115">
        <v>1500</v>
      </c>
    </row>
    <row r="58" spans="1:5" ht="12.75">
      <c r="A58" s="74"/>
      <c r="B58" s="43"/>
      <c r="C58" s="75" t="s">
        <v>33</v>
      </c>
      <c r="D58" s="7" t="s">
        <v>34</v>
      </c>
      <c r="E58" s="119">
        <v>500</v>
      </c>
    </row>
    <row r="59" spans="1:5" ht="12.75">
      <c r="A59" s="48"/>
      <c r="B59" s="50">
        <v>75023</v>
      </c>
      <c r="C59" s="48"/>
      <c r="D59" s="14" t="s">
        <v>35</v>
      </c>
      <c r="E59" s="120">
        <f>SUM(E60,E61,E62,E63,E64,E65,E66,E67,E68,E69,E70,E71,E72,E73,E74,E75)</f>
        <v>2240502</v>
      </c>
    </row>
    <row r="60" spans="1:5" ht="12.75">
      <c r="A60" s="75"/>
      <c r="B60" s="75"/>
      <c r="C60" s="65" t="s">
        <v>36</v>
      </c>
      <c r="D60" s="18" t="s">
        <v>37</v>
      </c>
      <c r="E60" s="121">
        <v>8650</v>
      </c>
    </row>
    <row r="61" spans="1:5" ht="12.75">
      <c r="A61" s="56"/>
      <c r="B61" s="56"/>
      <c r="C61" s="65" t="s">
        <v>28</v>
      </c>
      <c r="D61" s="15" t="s">
        <v>29</v>
      </c>
      <c r="E61" s="106">
        <v>1393503</v>
      </c>
    </row>
    <row r="62" spans="1:5" ht="12.75">
      <c r="A62" s="66"/>
      <c r="B62" s="66"/>
      <c r="C62" s="65" t="s">
        <v>41</v>
      </c>
      <c r="D62" s="17" t="s">
        <v>38</v>
      </c>
      <c r="E62" s="107">
        <v>111813</v>
      </c>
    </row>
    <row r="63" spans="1:5" ht="12.75">
      <c r="A63" s="45"/>
      <c r="B63" s="45"/>
      <c r="C63" s="65" t="s">
        <v>39</v>
      </c>
      <c r="D63" s="16" t="s">
        <v>40</v>
      </c>
      <c r="E63" s="109">
        <v>265827</v>
      </c>
    </row>
    <row r="64" spans="1:5" ht="12.75">
      <c r="A64" s="56"/>
      <c r="B64" s="56"/>
      <c r="C64" s="55" t="s">
        <v>42</v>
      </c>
      <c r="D64" s="15" t="s">
        <v>43</v>
      </c>
      <c r="E64" s="106">
        <v>37797</v>
      </c>
    </row>
    <row r="65" spans="1:5" ht="12.75">
      <c r="A65" s="45"/>
      <c r="B65" s="45"/>
      <c r="C65" s="65" t="s">
        <v>44</v>
      </c>
      <c r="D65" s="7" t="s">
        <v>45</v>
      </c>
      <c r="E65" s="109">
        <v>18400</v>
      </c>
    </row>
    <row r="66" spans="1:5" ht="12.75">
      <c r="A66" s="56"/>
      <c r="B66" s="56"/>
      <c r="C66" s="55" t="s">
        <v>16</v>
      </c>
      <c r="D66" s="15" t="s">
        <v>17</v>
      </c>
      <c r="E66" s="106">
        <v>112997</v>
      </c>
    </row>
    <row r="67" spans="1:5" ht="12.75">
      <c r="A67" s="70"/>
      <c r="B67" s="70"/>
      <c r="C67" s="65" t="s">
        <v>22</v>
      </c>
      <c r="D67" s="7" t="s">
        <v>23</v>
      </c>
      <c r="E67" s="103">
        <v>9700</v>
      </c>
    </row>
    <row r="68" spans="1:5" ht="12.75">
      <c r="A68" s="55"/>
      <c r="B68" s="56"/>
      <c r="C68" s="55" t="s">
        <v>24</v>
      </c>
      <c r="D68" s="15" t="s">
        <v>46</v>
      </c>
      <c r="E68" s="109">
        <v>3000</v>
      </c>
    </row>
    <row r="69" spans="1:5" ht="12.75">
      <c r="A69" s="56"/>
      <c r="B69" s="56"/>
      <c r="C69" s="55" t="s">
        <v>0</v>
      </c>
      <c r="D69" s="15" t="s">
        <v>18</v>
      </c>
      <c r="E69" s="111">
        <v>128640</v>
      </c>
    </row>
    <row r="70" spans="1:5" ht="12.75">
      <c r="A70" s="66"/>
      <c r="B70" s="60"/>
      <c r="C70" s="60" t="s">
        <v>47</v>
      </c>
      <c r="D70" s="17" t="s">
        <v>48</v>
      </c>
      <c r="E70" s="107">
        <v>20200</v>
      </c>
    </row>
    <row r="71" spans="1:5" ht="12.75">
      <c r="A71" s="56"/>
      <c r="B71" s="56"/>
      <c r="C71" s="55" t="s">
        <v>33</v>
      </c>
      <c r="D71" s="21" t="s">
        <v>49</v>
      </c>
      <c r="E71" s="106">
        <v>9000</v>
      </c>
    </row>
    <row r="72" spans="1:5" ht="12.75">
      <c r="A72" s="55"/>
      <c r="B72" s="56"/>
      <c r="C72" s="55" t="s">
        <v>20</v>
      </c>
      <c r="D72" s="21" t="s">
        <v>21</v>
      </c>
      <c r="E72" s="109">
        <v>20000</v>
      </c>
    </row>
    <row r="73" spans="1:5" ht="12.75">
      <c r="A73" s="56"/>
      <c r="B73" s="56"/>
      <c r="C73" s="55" t="s">
        <v>50</v>
      </c>
      <c r="D73" s="21" t="s">
        <v>51</v>
      </c>
      <c r="E73" s="109">
        <v>42475</v>
      </c>
    </row>
    <row r="74" spans="1:5" ht="12.75">
      <c r="A74" s="66"/>
      <c r="B74" s="66"/>
      <c r="C74" s="60" t="s">
        <v>52</v>
      </c>
      <c r="D74" s="17" t="s">
        <v>53</v>
      </c>
      <c r="E74" s="106">
        <v>5000</v>
      </c>
    </row>
    <row r="75" spans="1:5" ht="12.75">
      <c r="A75" s="56"/>
      <c r="B75" s="55"/>
      <c r="C75" s="55" t="s">
        <v>8</v>
      </c>
      <c r="D75" s="15" t="s">
        <v>7</v>
      </c>
      <c r="E75" s="109">
        <v>53500</v>
      </c>
    </row>
    <row r="76" spans="1:5" ht="12.75">
      <c r="A76" s="58"/>
      <c r="B76" s="58">
        <v>75095</v>
      </c>
      <c r="C76" s="59"/>
      <c r="D76" s="19" t="s">
        <v>75</v>
      </c>
      <c r="E76" s="116">
        <f>SUM(E77,E78,E79,E80)</f>
        <v>207287</v>
      </c>
    </row>
    <row r="77" spans="1:5" ht="12.75">
      <c r="A77" s="56"/>
      <c r="B77" s="56"/>
      <c r="C77" s="55" t="s">
        <v>54</v>
      </c>
      <c r="D77" s="15" t="s">
        <v>55</v>
      </c>
      <c r="E77" s="106">
        <v>31570</v>
      </c>
    </row>
    <row r="78" spans="1:5" ht="12.75">
      <c r="A78" s="56"/>
      <c r="B78" s="56"/>
      <c r="C78" s="55" t="s">
        <v>143</v>
      </c>
      <c r="D78" s="21" t="s">
        <v>18</v>
      </c>
      <c r="E78" s="106">
        <v>139440</v>
      </c>
    </row>
    <row r="79" spans="1:5" ht="12.75">
      <c r="A79" s="66"/>
      <c r="B79" s="66"/>
      <c r="C79" s="60" t="s">
        <v>144</v>
      </c>
      <c r="D79" s="22" t="s">
        <v>18</v>
      </c>
      <c r="E79" s="107">
        <v>30677</v>
      </c>
    </row>
    <row r="80" spans="1:5" ht="12.75">
      <c r="A80" s="45"/>
      <c r="B80" s="65"/>
      <c r="C80" s="65" t="s">
        <v>20</v>
      </c>
      <c r="D80" s="23" t="s">
        <v>21</v>
      </c>
      <c r="E80" s="109">
        <v>5600</v>
      </c>
    </row>
    <row r="81" spans="1:5" s="34" customFormat="1" ht="12.75">
      <c r="A81" s="76">
        <v>751</v>
      </c>
      <c r="B81" s="76"/>
      <c r="C81" s="77"/>
      <c r="D81" s="37" t="s">
        <v>56</v>
      </c>
      <c r="E81" s="123">
        <f>SUM(E82)</f>
        <v>1300</v>
      </c>
    </row>
    <row r="82" spans="1:5" ht="12.75">
      <c r="A82" s="58"/>
      <c r="B82" s="58">
        <v>75101</v>
      </c>
      <c r="C82" s="59"/>
      <c r="D82" s="19" t="s">
        <v>56</v>
      </c>
      <c r="E82" s="116">
        <f>SUM(E83,E84,E85)</f>
        <v>1300</v>
      </c>
    </row>
    <row r="83" spans="1:5" ht="12.75">
      <c r="A83" s="56"/>
      <c r="B83" s="56"/>
      <c r="C83" s="55" t="s">
        <v>39</v>
      </c>
      <c r="D83" s="15" t="s">
        <v>57</v>
      </c>
      <c r="E83" s="106">
        <v>242</v>
      </c>
    </row>
    <row r="84" spans="1:5" ht="12.75">
      <c r="A84" s="43"/>
      <c r="B84" s="43"/>
      <c r="C84" s="75" t="s">
        <v>42</v>
      </c>
      <c r="D84" s="18" t="s">
        <v>43</v>
      </c>
      <c r="E84" s="121">
        <v>35</v>
      </c>
    </row>
    <row r="85" spans="1:5" ht="12.75">
      <c r="A85" s="45"/>
      <c r="B85" s="45"/>
      <c r="C85" s="65" t="s">
        <v>44</v>
      </c>
      <c r="D85" s="16" t="s">
        <v>45</v>
      </c>
      <c r="E85" s="109">
        <v>1023</v>
      </c>
    </row>
    <row r="86" spans="1:5" s="34" customFormat="1" ht="22.5">
      <c r="A86" s="63">
        <v>754</v>
      </c>
      <c r="B86" s="63"/>
      <c r="C86" s="64"/>
      <c r="D86" s="35" t="s">
        <v>78</v>
      </c>
      <c r="E86" s="108">
        <f>SUM(E87,E90)</f>
        <v>339000</v>
      </c>
    </row>
    <row r="87" spans="1:5" ht="12.75">
      <c r="A87" s="58"/>
      <c r="B87" s="58">
        <v>75403</v>
      </c>
      <c r="C87" s="59"/>
      <c r="D87" s="19" t="s">
        <v>59</v>
      </c>
      <c r="E87" s="116">
        <f>SUM(E88,E89)</f>
        <v>4000</v>
      </c>
    </row>
    <row r="88" spans="1:5" ht="12.75">
      <c r="A88" s="56"/>
      <c r="B88" s="56"/>
      <c r="C88" s="55" t="s">
        <v>16</v>
      </c>
      <c r="D88" s="15" t="s">
        <v>17</v>
      </c>
      <c r="E88" s="106">
        <v>3000</v>
      </c>
    </row>
    <row r="89" spans="1:5" ht="12.75">
      <c r="A89" s="43"/>
      <c r="B89" s="43"/>
      <c r="C89" s="75" t="s">
        <v>0</v>
      </c>
      <c r="D89" s="18" t="s">
        <v>18</v>
      </c>
      <c r="E89" s="121">
        <v>1000</v>
      </c>
    </row>
    <row r="90" spans="1:5" ht="12.75">
      <c r="A90" s="50"/>
      <c r="B90" s="50">
        <v>75412</v>
      </c>
      <c r="C90" s="48"/>
      <c r="D90" s="9" t="s">
        <v>60</v>
      </c>
      <c r="E90" s="105">
        <f>SUM(E91,E92,E93,E94,E95,E96,E97,E98,E99)</f>
        <v>335000</v>
      </c>
    </row>
    <row r="91" spans="1:5" ht="12.75">
      <c r="A91" s="56"/>
      <c r="B91" s="56"/>
      <c r="C91" s="55" t="s">
        <v>39</v>
      </c>
      <c r="D91" s="15" t="s">
        <v>57</v>
      </c>
      <c r="E91" s="106">
        <v>500</v>
      </c>
    </row>
    <row r="92" spans="1:5" ht="12.75">
      <c r="A92" s="56"/>
      <c r="B92" s="56"/>
      <c r="C92" s="55" t="s">
        <v>42</v>
      </c>
      <c r="D92" s="15" t="s">
        <v>43</v>
      </c>
      <c r="E92" s="106">
        <v>500</v>
      </c>
    </row>
    <row r="93" spans="1:5" ht="12.75">
      <c r="A93" s="56"/>
      <c r="B93" s="56"/>
      <c r="C93" s="55" t="s">
        <v>44</v>
      </c>
      <c r="D93" s="15" t="s">
        <v>90</v>
      </c>
      <c r="E93" s="106">
        <v>3000</v>
      </c>
    </row>
    <row r="94" spans="1:5" ht="12.75">
      <c r="A94" s="45"/>
      <c r="B94" s="45"/>
      <c r="C94" s="65" t="s">
        <v>16</v>
      </c>
      <c r="D94" s="16" t="s">
        <v>17</v>
      </c>
      <c r="E94" s="109">
        <v>40900</v>
      </c>
    </row>
    <row r="95" spans="1:5" ht="12.75">
      <c r="A95" s="45"/>
      <c r="B95" s="45"/>
      <c r="C95" s="65" t="s">
        <v>22</v>
      </c>
      <c r="D95" s="16" t="s">
        <v>23</v>
      </c>
      <c r="E95" s="109">
        <v>4100</v>
      </c>
    </row>
    <row r="96" spans="1:5" ht="12.75">
      <c r="A96" s="45"/>
      <c r="B96" s="45"/>
      <c r="C96" s="54" t="s">
        <v>13</v>
      </c>
      <c r="D96" s="16" t="s">
        <v>14</v>
      </c>
      <c r="E96" s="109">
        <v>70000</v>
      </c>
    </row>
    <row r="97" spans="1:5" ht="12.75">
      <c r="A97" s="43"/>
      <c r="B97" s="43"/>
      <c r="C97" s="75" t="s">
        <v>0</v>
      </c>
      <c r="D97" s="18" t="s">
        <v>18</v>
      </c>
      <c r="E97" s="121">
        <v>13000</v>
      </c>
    </row>
    <row r="98" spans="1:5" ht="12.75">
      <c r="A98" s="45"/>
      <c r="B98" s="45"/>
      <c r="C98" s="65" t="s">
        <v>20</v>
      </c>
      <c r="D98" s="24" t="s">
        <v>21</v>
      </c>
      <c r="E98" s="109">
        <v>3000</v>
      </c>
    </row>
    <row r="99" spans="1:5" ht="12.75">
      <c r="A99" s="80"/>
      <c r="B99" s="81"/>
      <c r="C99" s="79" t="s">
        <v>8</v>
      </c>
      <c r="D99" s="26" t="s">
        <v>9</v>
      </c>
      <c r="E99" s="124">
        <v>200000</v>
      </c>
    </row>
    <row r="100" spans="1:5" s="34" customFormat="1" ht="22.5">
      <c r="A100" s="46" t="s">
        <v>70</v>
      </c>
      <c r="B100" s="47"/>
      <c r="C100" s="47"/>
      <c r="D100" s="33" t="s">
        <v>61</v>
      </c>
      <c r="E100" s="100">
        <f>SUM(E101)</f>
        <v>5000</v>
      </c>
    </row>
    <row r="101" spans="1:5" ht="22.5">
      <c r="A101" s="48"/>
      <c r="B101" s="49" t="s">
        <v>62</v>
      </c>
      <c r="C101" s="50"/>
      <c r="D101" s="9" t="s">
        <v>140</v>
      </c>
      <c r="E101" s="101">
        <f>SUM(E102)</f>
        <v>5000</v>
      </c>
    </row>
    <row r="102" spans="1:5" ht="12.75">
      <c r="A102" s="82"/>
      <c r="B102" s="65"/>
      <c r="C102" s="65" t="s">
        <v>52</v>
      </c>
      <c r="D102" s="24" t="s">
        <v>53</v>
      </c>
      <c r="E102" s="109">
        <v>5000</v>
      </c>
    </row>
    <row r="103" spans="1:5" s="34" customFormat="1" ht="12.75">
      <c r="A103" s="76">
        <v>757</v>
      </c>
      <c r="B103" s="77"/>
      <c r="C103" s="77"/>
      <c r="D103" s="38" t="s">
        <v>81</v>
      </c>
      <c r="E103" s="108">
        <f>SUM(E104)</f>
        <v>159829</v>
      </c>
    </row>
    <row r="104" spans="1:5" ht="12.75">
      <c r="A104" s="83"/>
      <c r="B104" s="49" t="s">
        <v>82</v>
      </c>
      <c r="C104" s="49"/>
      <c r="D104" s="12" t="s">
        <v>83</v>
      </c>
      <c r="E104" s="105">
        <f>SUM(E105)</f>
        <v>159829</v>
      </c>
    </row>
    <row r="105" spans="1:5" ht="12.75">
      <c r="A105" s="56"/>
      <c r="B105" s="51"/>
      <c r="C105" s="56">
        <v>8070</v>
      </c>
      <c r="D105" s="15" t="s">
        <v>84</v>
      </c>
      <c r="E105" s="106">
        <v>159829</v>
      </c>
    </row>
    <row r="106" spans="1:5" s="34" customFormat="1" ht="12.75">
      <c r="A106" s="64" t="s">
        <v>85</v>
      </c>
      <c r="B106" s="63"/>
      <c r="C106" s="77"/>
      <c r="D106" s="36" t="s">
        <v>64</v>
      </c>
      <c r="E106" s="108">
        <f>SUM(E107,E125,E140,E155,E174,E186,E201)</f>
        <v>7466797</v>
      </c>
    </row>
    <row r="107" spans="1:5" ht="12.75">
      <c r="A107" s="57"/>
      <c r="B107" s="49" t="s">
        <v>2</v>
      </c>
      <c r="C107" s="49"/>
      <c r="D107" s="14" t="s">
        <v>76</v>
      </c>
      <c r="E107" s="105">
        <f>SUM(E108,E109,E110,E111,E112,E113,E114,E115,E116,E117,E118,E119,E120,E121,E122,E123,E124)</f>
        <v>4034187</v>
      </c>
    </row>
    <row r="108" spans="1:5" ht="12.75">
      <c r="A108" s="61"/>
      <c r="B108" s="61"/>
      <c r="C108" s="62" t="s">
        <v>36</v>
      </c>
      <c r="D108" s="15" t="s">
        <v>86</v>
      </c>
      <c r="E108" s="106">
        <v>198883</v>
      </c>
    </row>
    <row r="109" spans="1:5" ht="12.75">
      <c r="A109" s="56"/>
      <c r="B109" s="56"/>
      <c r="C109" s="55" t="s">
        <v>31</v>
      </c>
      <c r="D109" s="15" t="s">
        <v>32</v>
      </c>
      <c r="E109" s="109">
        <v>2700</v>
      </c>
    </row>
    <row r="110" spans="1:5" ht="12.75">
      <c r="A110" s="56"/>
      <c r="B110" s="56"/>
      <c r="C110" s="55" t="s">
        <v>99</v>
      </c>
      <c r="D110" s="15" t="s">
        <v>100</v>
      </c>
      <c r="E110" s="109">
        <v>6080</v>
      </c>
    </row>
    <row r="111" spans="1:5" ht="12.75">
      <c r="A111" s="56"/>
      <c r="B111" s="56"/>
      <c r="C111" s="55" t="s">
        <v>28</v>
      </c>
      <c r="D111" s="15" t="s">
        <v>29</v>
      </c>
      <c r="E111" s="106">
        <v>2412719</v>
      </c>
    </row>
    <row r="112" spans="1:5" ht="12.75">
      <c r="A112" s="56"/>
      <c r="B112" s="56"/>
      <c r="C112" s="55" t="s">
        <v>41</v>
      </c>
      <c r="D112" s="15" t="s">
        <v>38</v>
      </c>
      <c r="E112" s="107">
        <v>194184</v>
      </c>
    </row>
    <row r="113" spans="1:5" ht="12.75">
      <c r="A113" s="45"/>
      <c r="B113" s="45"/>
      <c r="C113" s="65" t="s">
        <v>39</v>
      </c>
      <c r="D113" s="16" t="s">
        <v>57</v>
      </c>
      <c r="E113" s="109">
        <v>475074</v>
      </c>
    </row>
    <row r="114" spans="1:5" ht="12.75">
      <c r="A114" s="66"/>
      <c r="B114" s="66"/>
      <c r="C114" s="60" t="s">
        <v>42</v>
      </c>
      <c r="D114" s="17" t="s">
        <v>89</v>
      </c>
      <c r="E114" s="107">
        <v>66663</v>
      </c>
    </row>
    <row r="115" spans="1:5" ht="12.75">
      <c r="A115" s="45"/>
      <c r="B115" s="45"/>
      <c r="C115" s="65" t="s">
        <v>44</v>
      </c>
      <c r="D115" s="16" t="s">
        <v>90</v>
      </c>
      <c r="E115" s="109">
        <v>5000</v>
      </c>
    </row>
    <row r="116" spans="1:5" ht="12.75">
      <c r="A116" s="45"/>
      <c r="B116" s="45"/>
      <c r="C116" s="65" t="s">
        <v>16</v>
      </c>
      <c r="D116" s="18" t="s">
        <v>58</v>
      </c>
      <c r="E116" s="109">
        <v>247000</v>
      </c>
    </row>
    <row r="117" spans="1:5" ht="12.75">
      <c r="A117" s="66"/>
      <c r="B117" s="66"/>
      <c r="C117" s="55" t="s">
        <v>91</v>
      </c>
      <c r="D117" s="15" t="s">
        <v>92</v>
      </c>
      <c r="E117" s="107">
        <v>16700</v>
      </c>
    </row>
    <row r="118" spans="1:5" ht="12.75">
      <c r="A118" s="56"/>
      <c r="B118" s="56"/>
      <c r="C118" s="55" t="s">
        <v>22</v>
      </c>
      <c r="D118" s="15" t="s">
        <v>93</v>
      </c>
      <c r="E118" s="106">
        <v>68588</v>
      </c>
    </row>
    <row r="119" spans="1:5" ht="12.75">
      <c r="A119" s="66"/>
      <c r="B119" s="66"/>
      <c r="C119" s="60" t="s">
        <v>13</v>
      </c>
      <c r="D119" s="15" t="s">
        <v>14</v>
      </c>
      <c r="E119" s="107">
        <v>84800</v>
      </c>
    </row>
    <row r="120" spans="1:5" ht="12.75">
      <c r="A120" s="56"/>
      <c r="B120" s="56"/>
      <c r="C120" s="55" t="s">
        <v>24</v>
      </c>
      <c r="D120" s="15" t="s">
        <v>46</v>
      </c>
      <c r="E120" s="111">
        <v>5290</v>
      </c>
    </row>
    <row r="121" spans="1:5" ht="12.75">
      <c r="A121" s="52"/>
      <c r="B121" s="52"/>
      <c r="C121" s="51" t="s">
        <v>0</v>
      </c>
      <c r="D121" s="13" t="s">
        <v>18</v>
      </c>
      <c r="E121" s="106">
        <v>52340</v>
      </c>
    </row>
    <row r="122" spans="1:5" ht="12.75">
      <c r="A122" s="56"/>
      <c r="B122" s="56"/>
      <c r="C122" s="55" t="s">
        <v>47</v>
      </c>
      <c r="D122" s="15" t="s">
        <v>48</v>
      </c>
      <c r="E122" s="106">
        <v>5600</v>
      </c>
    </row>
    <row r="123" spans="1:5" ht="12.75">
      <c r="A123" s="66"/>
      <c r="B123" s="66"/>
      <c r="C123" s="60" t="s">
        <v>33</v>
      </c>
      <c r="D123" s="13" t="s">
        <v>94</v>
      </c>
      <c r="E123" s="107">
        <v>11400</v>
      </c>
    </row>
    <row r="124" spans="1:5" ht="12.75">
      <c r="A124" s="66"/>
      <c r="B124" s="60"/>
      <c r="C124" s="55" t="s">
        <v>50</v>
      </c>
      <c r="D124" s="17" t="s">
        <v>51</v>
      </c>
      <c r="E124" s="114">
        <v>181166</v>
      </c>
    </row>
    <row r="125" spans="1:5" ht="12.75">
      <c r="A125" s="45"/>
      <c r="B125" s="50">
        <v>80103</v>
      </c>
      <c r="C125" s="65"/>
      <c r="D125" s="14" t="s">
        <v>133</v>
      </c>
      <c r="E125" s="101">
        <f>SUM(E126,E127,E128,E129,E130,E131,E132,E133,E134,E135,E136,E137,E138,E139)</f>
        <v>377348</v>
      </c>
    </row>
    <row r="126" spans="1:5" ht="12.75">
      <c r="A126" s="45"/>
      <c r="B126" s="45"/>
      <c r="C126" s="65" t="s">
        <v>36</v>
      </c>
      <c r="D126" s="7" t="s">
        <v>86</v>
      </c>
      <c r="E126" s="115">
        <v>23380</v>
      </c>
    </row>
    <row r="127" spans="1:5" ht="12.75">
      <c r="A127" s="45"/>
      <c r="B127" s="45"/>
      <c r="C127" s="65" t="s">
        <v>28</v>
      </c>
      <c r="D127" s="7" t="s">
        <v>134</v>
      </c>
      <c r="E127" s="115">
        <v>204095</v>
      </c>
    </row>
    <row r="128" spans="1:5" ht="12.75">
      <c r="A128" s="45"/>
      <c r="B128" s="45"/>
      <c r="C128" s="65" t="s">
        <v>41</v>
      </c>
      <c r="D128" s="7" t="s">
        <v>38</v>
      </c>
      <c r="E128" s="115">
        <v>18120</v>
      </c>
    </row>
    <row r="129" spans="1:5" ht="12.75">
      <c r="A129" s="45"/>
      <c r="B129" s="45"/>
      <c r="C129" s="65" t="s">
        <v>39</v>
      </c>
      <c r="D129" s="7" t="s">
        <v>57</v>
      </c>
      <c r="E129" s="115">
        <v>42519</v>
      </c>
    </row>
    <row r="130" spans="1:5" ht="12.75">
      <c r="A130" s="45"/>
      <c r="B130" s="45"/>
      <c r="C130" s="65" t="s">
        <v>42</v>
      </c>
      <c r="D130" s="7" t="s">
        <v>43</v>
      </c>
      <c r="E130" s="115">
        <v>5965</v>
      </c>
    </row>
    <row r="131" spans="1:5" ht="12.75">
      <c r="A131" s="45"/>
      <c r="B131" s="45"/>
      <c r="C131" s="65" t="s">
        <v>44</v>
      </c>
      <c r="D131" s="7" t="s">
        <v>90</v>
      </c>
      <c r="E131" s="115">
        <v>850</v>
      </c>
    </row>
    <row r="132" spans="1:5" ht="12.75">
      <c r="A132" s="45"/>
      <c r="B132" s="45"/>
      <c r="C132" s="65" t="s">
        <v>16</v>
      </c>
      <c r="D132" s="7" t="s">
        <v>58</v>
      </c>
      <c r="E132" s="115">
        <v>33000</v>
      </c>
    </row>
    <row r="133" spans="1:5" ht="12.75">
      <c r="A133" s="45"/>
      <c r="B133" s="45"/>
      <c r="C133" s="65" t="s">
        <v>91</v>
      </c>
      <c r="D133" s="7" t="s">
        <v>92</v>
      </c>
      <c r="E133" s="115">
        <v>5700</v>
      </c>
    </row>
    <row r="134" spans="1:5" ht="12.75">
      <c r="A134" s="45"/>
      <c r="B134" s="45"/>
      <c r="C134" s="65" t="s">
        <v>22</v>
      </c>
      <c r="D134" s="7" t="s">
        <v>93</v>
      </c>
      <c r="E134" s="115">
        <v>11057</v>
      </c>
    </row>
    <row r="135" spans="1:5" ht="12.75">
      <c r="A135" s="45"/>
      <c r="B135" s="45"/>
      <c r="C135" s="65" t="s">
        <v>13</v>
      </c>
      <c r="D135" s="7" t="s">
        <v>14</v>
      </c>
      <c r="E135" s="115">
        <v>7900</v>
      </c>
    </row>
    <row r="136" spans="1:5" ht="12.75">
      <c r="A136" s="45"/>
      <c r="B136" s="45"/>
      <c r="C136" s="65" t="s">
        <v>24</v>
      </c>
      <c r="D136" s="7" t="s">
        <v>46</v>
      </c>
      <c r="E136" s="115">
        <v>800</v>
      </c>
    </row>
    <row r="137" spans="1:5" ht="12.75">
      <c r="A137" s="45"/>
      <c r="B137" s="45"/>
      <c r="C137" s="65" t="s">
        <v>0</v>
      </c>
      <c r="D137" s="7" t="s">
        <v>18</v>
      </c>
      <c r="E137" s="115">
        <v>6950</v>
      </c>
    </row>
    <row r="138" spans="1:5" ht="12.75">
      <c r="A138" s="45"/>
      <c r="B138" s="45"/>
      <c r="C138" s="65" t="s">
        <v>39</v>
      </c>
      <c r="D138" s="7" t="s">
        <v>34</v>
      </c>
      <c r="E138" s="115">
        <v>2429</v>
      </c>
    </row>
    <row r="139" spans="1:5" ht="12.75">
      <c r="A139" s="45"/>
      <c r="B139" s="45"/>
      <c r="C139" s="65" t="s">
        <v>50</v>
      </c>
      <c r="D139" s="7" t="s">
        <v>51</v>
      </c>
      <c r="E139" s="115">
        <v>14583</v>
      </c>
    </row>
    <row r="140" spans="1:5" ht="12.75">
      <c r="A140" s="50"/>
      <c r="B140" s="50">
        <v>80104</v>
      </c>
      <c r="C140" s="48"/>
      <c r="D140" s="14" t="s">
        <v>131</v>
      </c>
      <c r="E140" s="101">
        <f>SUM(E141,E142,E143,E144,E145,E146,E147,E148,E149,E150,E151,E152,E153,E154)</f>
        <v>233561</v>
      </c>
    </row>
    <row r="141" spans="1:5" ht="12.75">
      <c r="A141" s="43"/>
      <c r="B141" s="43"/>
      <c r="C141" s="65" t="s">
        <v>36</v>
      </c>
      <c r="D141" s="18" t="s">
        <v>86</v>
      </c>
      <c r="E141" s="109">
        <v>9509</v>
      </c>
    </row>
    <row r="142" spans="1:5" ht="12.75">
      <c r="A142" s="45"/>
      <c r="B142" s="65"/>
      <c r="C142" s="65" t="s">
        <v>28</v>
      </c>
      <c r="D142" s="16" t="s">
        <v>29</v>
      </c>
      <c r="E142" s="115">
        <v>146960</v>
      </c>
    </row>
    <row r="143" spans="1:5" ht="12.75">
      <c r="A143" s="43"/>
      <c r="B143" s="43"/>
      <c r="C143" s="65" t="s">
        <v>41</v>
      </c>
      <c r="D143" s="18" t="s">
        <v>38</v>
      </c>
      <c r="E143" s="109">
        <v>9898</v>
      </c>
    </row>
    <row r="144" spans="1:5" ht="12.75">
      <c r="A144" s="56"/>
      <c r="B144" s="56"/>
      <c r="C144" s="55" t="s">
        <v>39</v>
      </c>
      <c r="D144" s="15" t="s">
        <v>57</v>
      </c>
      <c r="E144" s="109">
        <v>26620</v>
      </c>
    </row>
    <row r="145" spans="1:5" ht="12.75">
      <c r="A145" s="45"/>
      <c r="B145" s="45"/>
      <c r="C145" s="55" t="s">
        <v>42</v>
      </c>
      <c r="D145" s="16" t="s">
        <v>89</v>
      </c>
      <c r="E145" s="109">
        <v>3735</v>
      </c>
    </row>
    <row r="146" spans="1:5" ht="12.75">
      <c r="A146" s="84"/>
      <c r="B146" s="70"/>
      <c r="C146" s="55" t="s">
        <v>44</v>
      </c>
      <c r="D146" s="27" t="s">
        <v>90</v>
      </c>
      <c r="E146" s="109">
        <v>1800</v>
      </c>
    </row>
    <row r="147" spans="1:5" ht="12.75">
      <c r="A147" s="55"/>
      <c r="B147" s="56"/>
      <c r="C147" s="55" t="s">
        <v>16</v>
      </c>
      <c r="D147" s="13" t="s">
        <v>58</v>
      </c>
      <c r="E147" s="111">
        <v>15300</v>
      </c>
    </row>
    <row r="148" spans="1:5" ht="12.75">
      <c r="A148" s="66"/>
      <c r="B148" s="66"/>
      <c r="C148" s="60" t="s">
        <v>91</v>
      </c>
      <c r="D148" s="17" t="s">
        <v>92</v>
      </c>
      <c r="E148" s="107">
        <v>3000</v>
      </c>
    </row>
    <row r="149" spans="1:5" ht="12.75">
      <c r="A149" s="45"/>
      <c r="B149" s="45"/>
      <c r="C149" s="65" t="s">
        <v>22</v>
      </c>
      <c r="D149" s="16" t="s">
        <v>93</v>
      </c>
      <c r="E149" s="109">
        <v>2700</v>
      </c>
    </row>
    <row r="150" spans="1:5" ht="12.75">
      <c r="A150" s="70"/>
      <c r="B150" s="70"/>
      <c r="C150" s="54" t="s">
        <v>13</v>
      </c>
      <c r="D150" s="7" t="s">
        <v>14</v>
      </c>
      <c r="E150" s="103">
        <v>1500</v>
      </c>
    </row>
    <row r="151" spans="1:5" ht="12.75">
      <c r="A151" s="56"/>
      <c r="B151" s="56"/>
      <c r="C151" s="55" t="s">
        <v>24</v>
      </c>
      <c r="D151" s="15" t="s">
        <v>46</v>
      </c>
      <c r="E151" s="111">
        <v>500</v>
      </c>
    </row>
    <row r="152" spans="1:5" ht="12.75">
      <c r="A152" s="56"/>
      <c r="B152" s="56"/>
      <c r="C152" s="55" t="s">
        <v>0</v>
      </c>
      <c r="D152" s="15" t="s">
        <v>18</v>
      </c>
      <c r="E152" s="111">
        <v>3300</v>
      </c>
    </row>
    <row r="153" spans="1:5" ht="12.75">
      <c r="A153" s="45"/>
      <c r="B153" s="45"/>
      <c r="C153" s="65" t="s">
        <v>33</v>
      </c>
      <c r="D153" s="16" t="s">
        <v>94</v>
      </c>
      <c r="E153" s="115">
        <v>500</v>
      </c>
    </row>
    <row r="154" spans="1:5" ht="12.75">
      <c r="A154" s="56"/>
      <c r="B154" s="56"/>
      <c r="C154" s="55" t="s">
        <v>50</v>
      </c>
      <c r="D154" s="15" t="s">
        <v>51</v>
      </c>
      <c r="E154" s="111">
        <v>8239</v>
      </c>
    </row>
    <row r="155" spans="1:5" ht="12.75">
      <c r="A155" s="50"/>
      <c r="B155" s="50">
        <v>80110</v>
      </c>
      <c r="C155" s="48"/>
      <c r="D155" s="9" t="s">
        <v>95</v>
      </c>
      <c r="E155" s="101">
        <f>SUM(E156,E157,E158,E159,E160,E161,E162,E163,E164,E165,E166,E167,E168,E169,E170,E171,E172,E173)</f>
        <v>2203996</v>
      </c>
    </row>
    <row r="156" spans="1:5" ht="12.75">
      <c r="A156" s="73"/>
      <c r="B156" s="45"/>
      <c r="C156" s="65" t="s">
        <v>36</v>
      </c>
      <c r="D156" s="16" t="s">
        <v>86</v>
      </c>
      <c r="E156" s="115">
        <v>108589</v>
      </c>
    </row>
    <row r="157" spans="1:5" ht="12.75">
      <c r="A157" s="74"/>
      <c r="B157" s="43"/>
      <c r="C157" s="65" t="s">
        <v>31</v>
      </c>
      <c r="D157" s="7" t="s">
        <v>32</v>
      </c>
      <c r="E157" s="119">
        <v>6700</v>
      </c>
    </row>
    <row r="158" spans="1:5" ht="12.75">
      <c r="A158" s="74"/>
      <c r="B158" s="43"/>
      <c r="C158" s="75" t="s">
        <v>99</v>
      </c>
      <c r="D158" s="7" t="s">
        <v>100</v>
      </c>
      <c r="E158" s="119">
        <v>4160</v>
      </c>
    </row>
    <row r="159" spans="1:5" ht="12.75">
      <c r="A159" s="55"/>
      <c r="B159" s="56"/>
      <c r="C159" s="55" t="s">
        <v>28</v>
      </c>
      <c r="D159" s="13" t="s">
        <v>29</v>
      </c>
      <c r="E159" s="102">
        <v>1284049</v>
      </c>
    </row>
    <row r="160" spans="1:5" ht="12.75">
      <c r="A160" s="75"/>
      <c r="B160" s="75"/>
      <c r="C160" s="65" t="s">
        <v>41</v>
      </c>
      <c r="D160" s="16" t="s">
        <v>38</v>
      </c>
      <c r="E160" s="121">
        <v>101600</v>
      </c>
    </row>
    <row r="161" spans="1:5" ht="12.75">
      <c r="A161" s="56"/>
      <c r="B161" s="56"/>
      <c r="C161" s="65" t="s">
        <v>39</v>
      </c>
      <c r="D161" s="15" t="s">
        <v>40</v>
      </c>
      <c r="E161" s="106">
        <v>255969</v>
      </c>
    </row>
    <row r="162" spans="1:5" ht="12.75">
      <c r="A162" s="66"/>
      <c r="B162" s="66"/>
      <c r="C162" s="75" t="s">
        <v>42</v>
      </c>
      <c r="D162" s="17" t="s">
        <v>89</v>
      </c>
      <c r="E162" s="107">
        <v>35918</v>
      </c>
    </row>
    <row r="163" spans="1:5" ht="12.75">
      <c r="A163" s="45"/>
      <c r="B163" s="45"/>
      <c r="C163" s="65" t="s">
        <v>44</v>
      </c>
      <c r="D163" s="16" t="s">
        <v>90</v>
      </c>
      <c r="E163" s="109">
        <v>4000</v>
      </c>
    </row>
    <row r="164" spans="1:5" ht="12.75">
      <c r="A164" s="56"/>
      <c r="B164" s="56"/>
      <c r="C164" s="55" t="s">
        <v>16</v>
      </c>
      <c r="D164" s="15" t="s">
        <v>58</v>
      </c>
      <c r="E164" s="106">
        <v>136000</v>
      </c>
    </row>
    <row r="165" spans="1:5" ht="12.75">
      <c r="A165" s="45"/>
      <c r="B165" s="45"/>
      <c r="C165" s="65" t="s">
        <v>91</v>
      </c>
      <c r="D165" s="7" t="s">
        <v>92</v>
      </c>
      <c r="E165" s="109">
        <v>10000</v>
      </c>
    </row>
    <row r="166" spans="1:5" ht="12.75">
      <c r="A166" s="56"/>
      <c r="B166" s="56"/>
      <c r="C166" s="55" t="s">
        <v>22</v>
      </c>
      <c r="D166" s="15" t="s">
        <v>93</v>
      </c>
      <c r="E166" s="106">
        <v>47900</v>
      </c>
    </row>
    <row r="167" spans="1:5" ht="12.75">
      <c r="A167" s="70"/>
      <c r="B167" s="70"/>
      <c r="C167" s="65" t="s">
        <v>13</v>
      </c>
      <c r="D167" s="7" t="s">
        <v>14</v>
      </c>
      <c r="E167" s="103">
        <v>41000</v>
      </c>
    </row>
    <row r="168" spans="1:5" ht="12.75">
      <c r="A168" s="66"/>
      <c r="B168" s="66"/>
      <c r="C168" s="60" t="s">
        <v>24</v>
      </c>
      <c r="D168" s="17" t="s">
        <v>46</v>
      </c>
      <c r="E168" s="109">
        <v>2120</v>
      </c>
    </row>
    <row r="169" spans="1:5" ht="12.75">
      <c r="A169" s="55"/>
      <c r="B169" s="56"/>
      <c r="C169" s="55" t="s">
        <v>0</v>
      </c>
      <c r="D169" s="15" t="s">
        <v>18</v>
      </c>
      <c r="E169" s="109">
        <v>21000</v>
      </c>
    </row>
    <row r="170" spans="1:5" ht="12.75">
      <c r="A170" s="55"/>
      <c r="B170" s="56"/>
      <c r="C170" s="55" t="s">
        <v>47</v>
      </c>
      <c r="D170" s="15" t="s">
        <v>48</v>
      </c>
      <c r="E170" s="109">
        <v>6000</v>
      </c>
    </row>
    <row r="171" spans="1:5" ht="12.75">
      <c r="A171" s="56"/>
      <c r="B171" s="56"/>
      <c r="C171" s="55" t="s">
        <v>33</v>
      </c>
      <c r="D171" s="15" t="s">
        <v>94</v>
      </c>
      <c r="E171" s="111">
        <v>6500</v>
      </c>
    </row>
    <row r="172" spans="1:5" ht="12.75">
      <c r="A172" s="56"/>
      <c r="B172" s="56"/>
      <c r="C172" s="55" t="s">
        <v>50</v>
      </c>
      <c r="D172" s="21" t="s">
        <v>51</v>
      </c>
      <c r="E172" s="106">
        <v>82491</v>
      </c>
    </row>
    <row r="173" spans="1:5" ht="12.75">
      <c r="A173" s="56"/>
      <c r="B173" s="56"/>
      <c r="C173" s="55" t="s">
        <v>6</v>
      </c>
      <c r="D173" s="21" t="s">
        <v>7</v>
      </c>
      <c r="E173" s="106">
        <v>50000</v>
      </c>
    </row>
    <row r="174" spans="1:5" ht="12.75">
      <c r="A174" s="50"/>
      <c r="B174" s="50">
        <v>80113</v>
      </c>
      <c r="C174" s="48"/>
      <c r="D174" s="29" t="s">
        <v>96</v>
      </c>
      <c r="E174" s="105">
        <f>SUM(E175,E176,E177,E178,E179,E180,E181,E182,E183,E184,E185)</f>
        <v>285457</v>
      </c>
    </row>
    <row r="175" spans="1:5" ht="12.75">
      <c r="A175" s="66"/>
      <c r="B175" s="66"/>
      <c r="C175" s="60" t="s">
        <v>36</v>
      </c>
      <c r="D175" s="17" t="s">
        <v>86</v>
      </c>
      <c r="E175" s="106">
        <v>1000</v>
      </c>
    </row>
    <row r="176" spans="1:5" ht="12.75">
      <c r="A176" s="56"/>
      <c r="B176" s="55"/>
      <c r="C176" s="55" t="s">
        <v>28</v>
      </c>
      <c r="D176" s="15" t="s">
        <v>29</v>
      </c>
      <c r="E176" s="109">
        <v>83282</v>
      </c>
    </row>
    <row r="177" spans="1:5" ht="12.75">
      <c r="A177" s="66"/>
      <c r="B177" s="66"/>
      <c r="C177" s="60" t="s">
        <v>41</v>
      </c>
      <c r="D177" s="17" t="s">
        <v>38</v>
      </c>
      <c r="E177" s="107">
        <v>3430</v>
      </c>
    </row>
    <row r="178" spans="1:5" ht="12.75">
      <c r="A178" s="56"/>
      <c r="B178" s="56"/>
      <c r="C178" s="55" t="s">
        <v>39</v>
      </c>
      <c r="D178" s="15" t="s">
        <v>40</v>
      </c>
      <c r="E178" s="106">
        <v>14787</v>
      </c>
    </row>
    <row r="179" spans="1:5" ht="12.75">
      <c r="A179" s="66"/>
      <c r="B179" s="66"/>
      <c r="C179" s="60" t="s">
        <v>42</v>
      </c>
      <c r="D179" s="22" t="s">
        <v>89</v>
      </c>
      <c r="E179" s="107">
        <v>2100</v>
      </c>
    </row>
    <row r="180" spans="1:5" ht="12.75">
      <c r="A180" s="45"/>
      <c r="B180" s="65"/>
      <c r="C180" s="65" t="s">
        <v>16</v>
      </c>
      <c r="D180" s="23" t="s">
        <v>58</v>
      </c>
      <c r="E180" s="109">
        <v>35000</v>
      </c>
    </row>
    <row r="181" spans="1:5" ht="12.75">
      <c r="A181" s="52"/>
      <c r="B181" s="52"/>
      <c r="C181" s="51" t="s">
        <v>13</v>
      </c>
      <c r="D181" s="27" t="s">
        <v>14</v>
      </c>
      <c r="E181" s="102">
        <v>4000</v>
      </c>
    </row>
    <row r="182" spans="1:5" ht="12.75">
      <c r="A182" s="66"/>
      <c r="B182" s="66"/>
      <c r="C182" s="60" t="s">
        <v>24</v>
      </c>
      <c r="D182" s="17" t="s">
        <v>46</v>
      </c>
      <c r="E182" s="107">
        <v>200</v>
      </c>
    </row>
    <row r="183" spans="1:5" ht="12.75">
      <c r="A183" s="56"/>
      <c r="B183" s="56"/>
      <c r="C183" s="55" t="s">
        <v>0</v>
      </c>
      <c r="D183" s="15" t="s">
        <v>18</v>
      </c>
      <c r="E183" s="106">
        <v>138768</v>
      </c>
    </row>
    <row r="184" spans="1:5" ht="12.75">
      <c r="A184" s="43"/>
      <c r="B184" s="43"/>
      <c r="C184" s="75" t="s">
        <v>33</v>
      </c>
      <c r="D184" s="18" t="s">
        <v>94</v>
      </c>
      <c r="E184" s="121">
        <v>300</v>
      </c>
    </row>
    <row r="185" spans="1:5" ht="12.75">
      <c r="A185" s="56"/>
      <c r="B185" s="56"/>
      <c r="C185" s="55" t="s">
        <v>50</v>
      </c>
      <c r="D185" s="15" t="s">
        <v>51</v>
      </c>
      <c r="E185" s="109">
        <v>2590</v>
      </c>
    </row>
    <row r="186" spans="1:5" ht="12.75">
      <c r="A186" s="58"/>
      <c r="B186" s="58">
        <v>80114</v>
      </c>
      <c r="C186" s="59"/>
      <c r="D186" s="19" t="s">
        <v>97</v>
      </c>
      <c r="E186" s="105">
        <f>SUM(E187,E188,E189,E190,E191,E192,E193,E194,E195,E196,E197,E198,E199,E200)</f>
        <v>304275</v>
      </c>
    </row>
    <row r="187" spans="1:5" ht="12.75">
      <c r="A187" s="56"/>
      <c r="B187" s="56"/>
      <c r="C187" s="55" t="s">
        <v>36</v>
      </c>
      <c r="D187" s="15" t="s">
        <v>86</v>
      </c>
      <c r="E187" s="109">
        <v>1000</v>
      </c>
    </row>
    <row r="188" spans="1:5" ht="12.75">
      <c r="A188" s="43"/>
      <c r="B188" s="43"/>
      <c r="C188" s="75" t="s">
        <v>28</v>
      </c>
      <c r="D188" s="18" t="s">
        <v>29</v>
      </c>
      <c r="E188" s="109">
        <v>197214</v>
      </c>
    </row>
    <row r="189" spans="1:5" ht="12.75">
      <c r="A189" s="45"/>
      <c r="B189" s="45"/>
      <c r="C189" s="65" t="s">
        <v>41</v>
      </c>
      <c r="D189" s="16" t="s">
        <v>38</v>
      </c>
      <c r="E189" s="109">
        <v>14504</v>
      </c>
    </row>
    <row r="190" spans="1:5" ht="12.75">
      <c r="A190" s="66"/>
      <c r="B190" s="66"/>
      <c r="C190" s="60" t="s">
        <v>39</v>
      </c>
      <c r="D190" s="22" t="s">
        <v>40</v>
      </c>
      <c r="E190" s="109">
        <v>35970</v>
      </c>
    </row>
    <row r="191" spans="1:5" ht="12.75">
      <c r="A191" s="45"/>
      <c r="B191" s="65"/>
      <c r="C191" s="65" t="s">
        <v>42</v>
      </c>
      <c r="D191" s="23" t="s">
        <v>89</v>
      </c>
      <c r="E191" s="109">
        <v>5047</v>
      </c>
    </row>
    <row r="192" spans="1:5" ht="12.75">
      <c r="A192" s="66"/>
      <c r="B192" s="66"/>
      <c r="C192" s="60" t="s">
        <v>44</v>
      </c>
      <c r="D192" s="22" t="s">
        <v>90</v>
      </c>
      <c r="E192" s="109">
        <v>1500</v>
      </c>
    </row>
    <row r="193" spans="1:5" ht="12.75">
      <c r="A193" s="56"/>
      <c r="B193" s="56"/>
      <c r="C193" s="55" t="s">
        <v>16</v>
      </c>
      <c r="D193" s="15" t="s">
        <v>58</v>
      </c>
      <c r="E193" s="106">
        <v>14000</v>
      </c>
    </row>
    <row r="194" spans="1:5" ht="12.75">
      <c r="A194" s="66"/>
      <c r="B194" s="66"/>
      <c r="C194" s="60" t="s">
        <v>22</v>
      </c>
      <c r="D194" s="17" t="s">
        <v>93</v>
      </c>
      <c r="E194" s="107">
        <v>800</v>
      </c>
    </row>
    <row r="195" spans="1:5" ht="12.75">
      <c r="A195" s="56"/>
      <c r="B195" s="56"/>
      <c r="C195" s="55" t="s">
        <v>13</v>
      </c>
      <c r="D195" s="15" t="s">
        <v>14</v>
      </c>
      <c r="E195" s="106">
        <v>4000</v>
      </c>
    </row>
    <row r="196" spans="1:5" ht="12.75">
      <c r="A196" s="43"/>
      <c r="B196" s="43"/>
      <c r="C196" s="75" t="s">
        <v>24</v>
      </c>
      <c r="D196" s="18" t="s">
        <v>46</v>
      </c>
      <c r="E196" s="121">
        <v>300</v>
      </c>
    </row>
    <row r="197" spans="1:5" ht="12.75">
      <c r="A197" s="56"/>
      <c r="B197" s="56"/>
      <c r="C197" s="55" t="s">
        <v>0</v>
      </c>
      <c r="D197" s="15" t="s">
        <v>18</v>
      </c>
      <c r="E197" s="106">
        <v>12500</v>
      </c>
    </row>
    <row r="198" spans="1:5" ht="12.75">
      <c r="A198" s="45"/>
      <c r="B198" s="45"/>
      <c r="C198" s="65" t="s">
        <v>33</v>
      </c>
      <c r="D198" s="16" t="s">
        <v>94</v>
      </c>
      <c r="E198" s="109">
        <v>3500</v>
      </c>
    </row>
    <row r="199" spans="1:5" ht="12.75">
      <c r="A199" s="43"/>
      <c r="B199" s="43"/>
      <c r="C199" s="75" t="s">
        <v>50</v>
      </c>
      <c r="D199" s="18" t="s">
        <v>51</v>
      </c>
      <c r="E199" s="121">
        <v>4440</v>
      </c>
    </row>
    <row r="200" spans="1:5" ht="12.75">
      <c r="A200" s="45"/>
      <c r="B200" s="45"/>
      <c r="C200" s="65" t="s">
        <v>25</v>
      </c>
      <c r="D200" s="16" t="s">
        <v>26</v>
      </c>
      <c r="E200" s="109">
        <v>9500</v>
      </c>
    </row>
    <row r="201" spans="1:5" ht="12.75">
      <c r="A201" s="58"/>
      <c r="B201" s="58">
        <v>80146</v>
      </c>
      <c r="C201" s="59"/>
      <c r="D201" s="19" t="s">
        <v>98</v>
      </c>
      <c r="E201" s="116">
        <f>SUM(E202,E203)</f>
        <v>27973</v>
      </c>
    </row>
    <row r="202" spans="1:5" ht="12.75">
      <c r="A202" s="45"/>
      <c r="B202" s="45"/>
      <c r="C202" s="65" t="s">
        <v>0</v>
      </c>
      <c r="D202" s="24" t="s">
        <v>18</v>
      </c>
      <c r="E202" s="109">
        <v>16900</v>
      </c>
    </row>
    <row r="203" spans="1:5" ht="12.75">
      <c r="A203" s="56"/>
      <c r="B203" s="78"/>
      <c r="C203" s="79" t="s">
        <v>33</v>
      </c>
      <c r="D203" s="25" t="s">
        <v>94</v>
      </c>
      <c r="E203" s="102">
        <v>11073</v>
      </c>
    </row>
    <row r="204" spans="1:5" s="34" customFormat="1" ht="12.75">
      <c r="A204" s="64" t="s">
        <v>101</v>
      </c>
      <c r="B204" s="63"/>
      <c r="C204" s="77"/>
      <c r="D204" s="36" t="s">
        <v>102</v>
      </c>
      <c r="E204" s="108">
        <f>SUM(E205)</f>
        <v>80000</v>
      </c>
    </row>
    <row r="205" spans="1:5" ht="12.75">
      <c r="A205" s="50"/>
      <c r="B205" s="50">
        <v>85154</v>
      </c>
      <c r="C205" s="48"/>
      <c r="D205" s="9" t="s">
        <v>104</v>
      </c>
      <c r="E205" s="105">
        <f>SUM(E206,E207,E208,E209,E210,E211,E212,E213,E214,E215,E216)</f>
        <v>80000</v>
      </c>
    </row>
    <row r="206" spans="1:5" ht="12.75">
      <c r="A206" s="45"/>
      <c r="B206" s="45"/>
      <c r="C206" s="65" t="s">
        <v>105</v>
      </c>
      <c r="D206" s="16" t="s">
        <v>106</v>
      </c>
      <c r="E206" s="109">
        <v>2000</v>
      </c>
    </row>
    <row r="207" spans="1:5" ht="12.75">
      <c r="A207" s="56"/>
      <c r="B207" s="56"/>
      <c r="C207" s="55" t="s">
        <v>87</v>
      </c>
      <c r="D207" s="15" t="s">
        <v>88</v>
      </c>
      <c r="E207" s="106">
        <v>5000</v>
      </c>
    </row>
    <row r="208" spans="1:5" ht="12.75">
      <c r="A208" s="56"/>
      <c r="B208" s="56"/>
      <c r="C208" s="55" t="s">
        <v>39</v>
      </c>
      <c r="D208" s="15" t="s">
        <v>57</v>
      </c>
      <c r="E208" s="107">
        <v>1000</v>
      </c>
    </row>
    <row r="209" spans="1:5" ht="12.75">
      <c r="A209" s="45"/>
      <c r="B209" s="45"/>
      <c r="C209" s="65" t="s">
        <v>42</v>
      </c>
      <c r="D209" s="16" t="s">
        <v>43</v>
      </c>
      <c r="E209" s="109">
        <v>1000</v>
      </c>
    </row>
    <row r="210" spans="1:5" ht="12.75">
      <c r="A210" s="66"/>
      <c r="B210" s="66"/>
      <c r="C210" s="60" t="s">
        <v>44</v>
      </c>
      <c r="D210" s="17" t="s">
        <v>90</v>
      </c>
      <c r="E210" s="107">
        <v>12000</v>
      </c>
    </row>
    <row r="211" spans="1:5" ht="12.75">
      <c r="A211" s="45"/>
      <c r="B211" s="45"/>
      <c r="C211" s="65" t="s">
        <v>16</v>
      </c>
      <c r="D211" s="16" t="s">
        <v>17</v>
      </c>
      <c r="E211" s="109">
        <v>38000</v>
      </c>
    </row>
    <row r="212" spans="1:5" ht="12.75">
      <c r="A212" s="45"/>
      <c r="B212" s="45"/>
      <c r="C212" s="65" t="s">
        <v>91</v>
      </c>
      <c r="D212" s="18" t="s">
        <v>107</v>
      </c>
      <c r="E212" s="109">
        <v>500</v>
      </c>
    </row>
    <row r="213" spans="1:5" ht="12.75">
      <c r="A213" s="66"/>
      <c r="B213" s="66"/>
      <c r="C213" s="55" t="s">
        <v>22</v>
      </c>
      <c r="D213" s="15" t="s">
        <v>23</v>
      </c>
      <c r="E213" s="107">
        <v>1000</v>
      </c>
    </row>
    <row r="214" spans="1:5" ht="12.75">
      <c r="A214" s="56"/>
      <c r="B214" s="56"/>
      <c r="C214" s="55" t="s">
        <v>0</v>
      </c>
      <c r="D214" s="15" t="s">
        <v>18</v>
      </c>
      <c r="E214" s="106">
        <v>17000</v>
      </c>
    </row>
    <row r="215" spans="1:5" ht="12.75">
      <c r="A215" s="66"/>
      <c r="B215" s="66"/>
      <c r="C215" s="60" t="s">
        <v>33</v>
      </c>
      <c r="D215" s="15" t="s">
        <v>49</v>
      </c>
      <c r="E215" s="107">
        <v>500</v>
      </c>
    </row>
    <row r="216" spans="1:5" ht="12.75">
      <c r="A216" s="56"/>
      <c r="B216" s="56"/>
      <c r="C216" s="55" t="s">
        <v>52</v>
      </c>
      <c r="D216" s="15" t="s">
        <v>53</v>
      </c>
      <c r="E216" s="111">
        <v>2000</v>
      </c>
    </row>
    <row r="217" spans="1:5" s="34" customFormat="1" ht="12.75">
      <c r="A217" s="63">
        <v>852</v>
      </c>
      <c r="B217" s="63"/>
      <c r="C217" s="64"/>
      <c r="D217" s="35" t="s">
        <v>71</v>
      </c>
      <c r="E217" s="108">
        <f>SUM(E218,E229,E231,E233,E235,E245)</f>
        <v>3131312</v>
      </c>
    </row>
    <row r="218" spans="1:5" ht="12.75">
      <c r="A218" s="58"/>
      <c r="B218" s="59" t="s">
        <v>108</v>
      </c>
      <c r="C218" s="48"/>
      <c r="D218" s="19" t="s">
        <v>109</v>
      </c>
      <c r="E218" s="117">
        <f>SUM(E219,E220,E221,E222,E223,E224,E225,E226,E227,E228)</f>
        <v>2168000</v>
      </c>
    </row>
    <row r="219" spans="1:5" ht="12.75">
      <c r="A219" s="45"/>
      <c r="B219" s="45"/>
      <c r="C219" s="65" t="s">
        <v>36</v>
      </c>
      <c r="D219" s="16" t="s">
        <v>110</v>
      </c>
      <c r="E219" s="115">
        <v>200</v>
      </c>
    </row>
    <row r="220" spans="1:5" ht="12.75">
      <c r="A220" s="45"/>
      <c r="B220" s="45"/>
      <c r="C220" s="65" t="s">
        <v>87</v>
      </c>
      <c r="D220" s="7" t="s">
        <v>88</v>
      </c>
      <c r="E220" s="115">
        <v>2102960</v>
      </c>
    </row>
    <row r="221" spans="1:5" ht="12.75">
      <c r="A221" s="43"/>
      <c r="B221" s="43"/>
      <c r="C221" s="65" t="s">
        <v>28</v>
      </c>
      <c r="D221" s="18" t="s">
        <v>29</v>
      </c>
      <c r="E221" s="109">
        <v>46156</v>
      </c>
    </row>
    <row r="222" spans="1:5" ht="12.75">
      <c r="A222" s="45"/>
      <c r="B222" s="65"/>
      <c r="C222" s="65" t="s">
        <v>41</v>
      </c>
      <c r="D222" s="16" t="s">
        <v>38</v>
      </c>
      <c r="E222" s="115">
        <v>3585</v>
      </c>
    </row>
    <row r="223" spans="1:5" ht="12.75">
      <c r="A223" s="43"/>
      <c r="B223" s="43"/>
      <c r="C223" s="65" t="s">
        <v>39</v>
      </c>
      <c r="D223" s="18" t="s">
        <v>40</v>
      </c>
      <c r="E223" s="109">
        <v>8570</v>
      </c>
    </row>
    <row r="224" spans="1:5" ht="12.75">
      <c r="A224" s="56"/>
      <c r="B224" s="56"/>
      <c r="C224" s="55" t="s">
        <v>42</v>
      </c>
      <c r="D224" s="15" t="s">
        <v>43</v>
      </c>
      <c r="E224" s="109">
        <v>1219</v>
      </c>
    </row>
    <row r="225" spans="1:5" ht="12.75">
      <c r="A225" s="45"/>
      <c r="B225" s="45"/>
      <c r="C225" s="55" t="s">
        <v>16</v>
      </c>
      <c r="D225" s="16" t="s">
        <v>58</v>
      </c>
      <c r="E225" s="109">
        <v>1330</v>
      </c>
    </row>
    <row r="226" spans="1:5" ht="12.75">
      <c r="A226" s="84"/>
      <c r="B226" s="70"/>
      <c r="C226" s="55" t="s">
        <v>0</v>
      </c>
      <c r="D226" s="27" t="s">
        <v>18</v>
      </c>
      <c r="E226" s="109">
        <v>2000</v>
      </c>
    </row>
    <row r="227" spans="1:5" ht="12.75">
      <c r="A227" s="55"/>
      <c r="B227" s="56"/>
      <c r="C227" s="55" t="s">
        <v>33</v>
      </c>
      <c r="D227" s="13" t="s">
        <v>34</v>
      </c>
      <c r="E227" s="111">
        <v>500</v>
      </c>
    </row>
    <row r="228" spans="1:5" ht="12.75">
      <c r="A228" s="45"/>
      <c r="B228" s="45"/>
      <c r="C228" s="65" t="s">
        <v>50</v>
      </c>
      <c r="D228" s="16" t="s">
        <v>51</v>
      </c>
      <c r="E228" s="109">
        <v>1480</v>
      </c>
    </row>
    <row r="229" spans="1:5" ht="12.75">
      <c r="A229" s="50"/>
      <c r="B229" s="50">
        <v>85213</v>
      </c>
      <c r="C229" s="48"/>
      <c r="D229" s="9" t="s">
        <v>3</v>
      </c>
      <c r="E229" s="101">
        <f>SUM(E230)</f>
        <v>24300</v>
      </c>
    </row>
    <row r="230" spans="1:5" ht="12.75">
      <c r="A230" s="66"/>
      <c r="B230" s="66"/>
      <c r="C230" s="60" t="s">
        <v>111</v>
      </c>
      <c r="D230" s="17" t="s">
        <v>3</v>
      </c>
      <c r="E230" s="114">
        <v>24300</v>
      </c>
    </row>
    <row r="231" spans="1:5" ht="12.75">
      <c r="A231" s="50"/>
      <c r="B231" s="50">
        <v>85214</v>
      </c>
      <c r="C231" s="48"/>
      <c r="D231" s="9" t="s">
        <v>139</v>
      </c>
      <c r="E231" s="101">
        <f>SUM(E232)</f>
        <v>493300</v>
      </c>
    </row>
    <row r="232" spans="1:5" ht="12.75">
      <c r="A232" s="61"/>
      <c r="B232" s="61"/>
      <c r="C232" s="62" t="s">
        <v>87</v>
      </c>
      <c r="D232" s="28" t="s">
        <v>88</v>
      </c>
      <c r="E232" s="125">
        <v>493300</v>
      </c>
    </row>
    <row r="233" spans="1:5" ht="12.75">
      <c r="A233" s="85"/>
      <c r="B233" s="50">
        <v>85215</v>
      </c>
      <c r="C233" s="48"/>
      <c r="D233" s="9" t="s">
        <v>112</v>
      </c>
      <c r="E233" s="101">
        <f>SUM(E234)</f>
        <v>100000</v>
      </c>
    </row>
    <row r="234" spans="1:5" ht="12.75">
      <c r="A234" s="73"/>
      <c r="B234" s="45"/>
      <c r="C234" s="75" t="s">
        <v>87</v>
      </c>
      <c r="D234" s="16" t="s">
        <v>88</v>
      </c>
      <c r="E234" s="115">
        <v>100000</v>
      </c>
    </row>
    <row r="235" spans="1:5" ht="12.75">
      <c r="A235" s="59"/>
      <c r="B235" s="59" t="s">
        <v>113</v>
      </c>
      <c r="C235" s="48"/>
      <c r="D235" s="9" t="s">
        <v>114</v>
      </c>
      <c r="E235" s="116">
        <f>SUM(E236,E237,E238,E239,E240,E241,E242,E243,E244)</f>
        <v>151500</v>
      </c>
    </row>
    <row r="236" spans="1:5" ht="12.75">
      <c r="A236" s="56"/>
      <c r="B236" s="56"/>
      <c r="C236" s="65" t="s">
        <v>36</v>
      </c>
      <c r="D236" s="15" t="s">
        <v>110</v>
      </c>
      <c r="E236" s="106">
        <v>500</v>
      </c>
    </row>
    <row r="237" spans="1:5" ht="12.75">
      <c r="A237" s="66"/>
      <c r="B237" s="66"/>
      <c r="C237" s="75" t="s">
        <v>28</v>
      </c>
      <c r="D237" s="17" t="s">
        <v>29</v>
      </c>
      <c r="E237" s="107">
        <v>108692</v>
      </c>
    </row>
    <row r="238" spans="1:5" ht="12.75">
      <c r="A238" s="45"/>
      <c r="B238" s="45"/>
      <c r="C238" s="65" t="s">
        <v>41</v>
      </c>
      <c r="D238" s="16" t="s">
        <v>38</v>
      </c>
      <c r="E238" s="109">
        <v>8442</v>
      </c>
    </row>
    <row r="239" spans="1:5" ht="12.75">
      <c r="A239" s="56"/>
      <c r="B239" s="56"/>
      <c r="C239" s="55" t="s">
        <v>39</v>
      </c>
      <c r="D239" s="15" t="s">
        <v>57</v>
      </c>
      <c r="E239" s="106">
        <v>20182</v>
      </c>
    </row>
    <row r="240" spans="1:5" ht="12.75">
      <c r="A240" s="45"/>
      <c r="B240" s="45"/>
      <c r="C240" s="65" t="s">
        <v>42</v>
      </c>
      <c r="D240" s="7" t="s">
        <v>89</v>
      </c>
      <c r="E240" s="109">
        <v>2870</v>
      </c>
    </row>
    <row r="241" spans="1:5" ht="12.75">
      <c r="A241" s="45"/>
      <c r="B241" s="45"/>
      <c r="C241" s="65" t="s">
        <v>16</v>
      </c>
      <c r="D241" s="7" t="s">
        <v>58</v>
      </c>
      <c r="E241" s="109">
        <v>3000</v>
      </c>
    </row>
    <row r="242" spans="1:5" ht="12.75">
      <c r="A242" s="45"/>
      <c r="B242" s="45"/>
      <c r="C242" s="65" t="s">
        <v>0</v>
      </c>
      <c r="D242" s="7" t="s">
        <v>18</v>
      </c>
      <c r="E242" s="109">
        <v>3614</v>
      </c>
    </row>
    <row r="243" spans="1:5" ht="12.75">
      <c r="A243" s="45"/>
      <c r="B243" s="45"/>
      <c r="C243" s="65" t="s">
        <v>33</v>
      </c>
      <c r="D243" s="7" t="s">
        <v>34</v>
      </c>
      <c r="E243" s="109">
        <v>500</v>
      </c>
    </row>
    <row r="244" spans="1:5" ht="12.75">
      <c r="A244" s="56"/>
      <c r="B244" s="56"/>
      <c r="C244" s="55" t="s">
        <v>50</v>
      </c>
      <c r="D244" s="15" t="s">
        <v>51</v>
      </c>
      <c r="E244" s="106">
        <v>3700</v>
      </c>
    </row>
    <row r="245" spans="1:5" ht="12.75">
      <c r="A245" s="48"/>
      <c r="B245" s="50">
        <v>85295</v>
      </c>
      <c r="C245" s="48"/>
      <c r="D245" s="9" t="s">
        <v>75</v>
      </c>
      <c r="E245" s="105">
        <f>SUM(E246,E247,E248,E249,E250,E251,E252)</f>
        <v>194212</v>
      </c>
    </row>
    <row r="246" spans="1:5" ht="12.75">
      <c r="A246" s="56"/>
      <c r="B246" s="56"/>
      <c r="C246" s="55" t="s">
        <v>87</v>
      </c>
      <c r="D246" s="15" t="s">
        <v>88</v>
      </c>
      <c r="E246" s="111">
        <v>183712</v>
      </c>
    </row>
    <row r="247" spans="1:5" ht="12.75">
      <c r="A247" s="52"/>
      <c r="B247" s="52"/>
      <c r="C247" s="51" t="s">
        <v>39</v>
      </c>
      <c r="D247" s="13" t="s">
        <v>57</v>
      </c>
      <c r="E247" s="102">
        <v>500</v>
      </c>
    </row>
    <row r="248" spans="1:5" ht="12.75">
      <c r="A248" s="52"/>
      <c r="B248" s="52"/>
      <c r="C248" s="51" t="s">
        <v>42</v>
      </c>
      <c r="D248" s="13" t="s">
        <v>43</v>
      </c>
      <c r="E248" s="102">
        <v>500</v>
      </c>
    </row>
    <row r="249" spans="1:5" ht="12.75">
      <c r="A249" s="52"/>
      <c r="B249" s="52"/>
      <c r="C249" s="51" t="s">
        <v>44</v>
      </c>
      <c r="D249" s="13" t="s">
        <v>90</v>
      </c>
      <c r="E249" s="102">
        <v>4000</v>
      </c>
    </row>
    <row r="250" spans="1:5" ht="12.75">
      <c r="A250" s="52"/>
      <c r="B250" s="51"/>
      <c r="C250" s="51" t="s">
        <v>16</v>
      </c>
      <c r="D250" s="13" t="s">
        <v>58</v>
      </c>
      <c r="E250" s="122">
        <v>3000</v>
      </c>
    </row>
    <row r="251" spans="1:5" ht="12.75">
      <c r="A251" s="52"/>
      <c r="B251" s="51"/>
      <c r="C251" s="51" t="s">
        <v>0</v>
      </c>
      <c r="D251" s="13" t="s">
        <v>18</v>
      </c>
      <c r="E251" s="122">
        <v>2000</v>
      </c>
    </row>
    <row r="252" spans="1:5" ht="12.75">
      <c r="A252" s="52"/>
      <c r="B252" s="51"/>
      <c r="C252" s="51" t="s">
        <v>20</v>
      </c>
      <c r="D252" s="13" t="s">
        <v>21</v>
      </c>
      <c r="E252" s="122">
        <v>500</v>
      </c>
    </row>
    <row r="253" spans="1:5" s="34" customFormat="1" ht="12.75">
      <c r="A253" s="63">
        <v>854</v>
      </c>
      <c r="B253" s="63"/>
      <c r="C253" s="64"/>
      <c r="D253" s="39" t="s">
        <v>115</v>
      </c>
      <c r="E253" s="108">
        <f>SUM(E254)</f>
        <v>151506</v>
      </c>
    </row>
    <row r="254" spans="1:5" ht="12.75">
      <c r="A254" s="59"/>
      <c r="B254" s="58">
        <v>85401</v>
      </c>
      <c r="C254" s="59"/>
      <c r="D254" s="30" t="s">
        <v>116</v>
      </c>
      <c r="E254" s="105">
        <f>SUM(E255,E256,E257,E258,E259,E260,E261,E262,E263,E264,E265,E266,E267)</f>
        <v>151506</v>
      </c>
    </row>
    <row r="255" spans="1:5" ht="12.75">
      <c r="A255" s="56"/>
      <c r="B255" s="56"/>
      <c r="C255" s="55" t="s">
        <v>36</v>
      </c>
      <c r="D255" s="21" t="s">
        <v>86</v>
      </c>
      <c r="E255" s="109">
        <v>6471</v>
      </c>
    </row>
    <row r="256" spans="1:5" ht="12.75">
      <c r="A256" s="56"/>
      <c r="B256" s="55"/>
      <c r="C256" s="55" t="s">
        <v>28</v>
      </c>
      <c r="D256" s="15" t="s">
        <v>29</v>
      </c>
      <c r="E256" s="109">
        <v>91475</v>
      </c>
    </row>
    <row r="257" spans="1:5" ht="12.75">
      <c r="A257" s="66"/>
      <c r="B257" s="66"/>
      <c r="C257" s="60" t="s">
        <v>41</v>
      </c>
      <c r="D257" s="17" t="s">
        <v>38</v>
      </c>
      <c r="E257" s="107">
        <v>6632</v>
      </c>
    </row>
    <row r="258" spans="1:5" ht="12.75">
      <c r="A258" s="56"/>
      <c r="B258" s="56"/>
      <c r="C258" s="55" t="s">
        <v>39</v>
      </c>
      <c r="D258" s="15" t="s">
        <v>40</v>
      </c>
      <c r="E258" s="106">
        <v>16642</v>
      </c>
    </row>
    <row r="259" spans="1:5" ht="12.75">
      <c r="A259" s="66"/>
      <c r="B259" s="66"/>
      <c r="C259" s="60" t="s">
        <v>42</v>
      </c>
      <c r="D259" s="22" t="s">
        <v>89</v>
      </c>
      <c r="E259" s="107">
        <v>2335</v>
      </c>
    </row>
    <row r="260" spans="1:5" ht="12.75">
      <c r="A260" s="45"/>
      <c r="B260" s="65"/>
      <c r="C260" s="65" t="s">
        <v>16</v>
      </c>
      <c r="D260" s="23" t="s">
        <v>58</v>
      </c>
      <c r="E260" s="109">
        <v>12800</v>
      </c>
    </row>
    <row r="261" spans="1:5" ht="12.75">
      <c r="A261" s="52"/>
      <c r="B261" s="52"/>
      <c r="C261" s="51" t="s">
        <v>91</v>
      </c>
      <c r="D261" s="27" t="s">
        <v>92</v>
      </c>
      <c r="E261" s="102">
        <v>2000</v>
      </c>
    </row>
    <row r="262" spans="1:5" ht="12.75">
      <c r="A262" s="56"/>
      <c r="B262" s="56"/>
      <c r="C262" s="55" t="s">
        <v>13</v>
      </c>
      <c r="D262" s="15" t="s">
        <v>14</v>
      </c>
      <c r="E262" s="106">
        <v>4500</v>
      </c>
    </row>
    <row r="263" spans="1:5" ht="12.75">
      <c r="A263" s="43"/>
      <c r="B263" s="43"/>
      <c r="C263" s="75" t="s">
        <v>24</v>
      </c>
      <c r="D263" s="18" t="s">
        <v>46</v>
      </c>
      <c r="E263" s="121">
        <v>400</v>
      </c>
    </row>
    <row r="264" spans="1:5" ht="12.75">
      <c r="A264" s="45"/>
      <c r="B264" s="45"/>
      <c r="C264" s="65" t="s">
        <v>0</v>
      </c>
      <c r="D264" s="16" t="s">
        <v>18</v>
      </c>
      <c r="E264" s="109">
        <v>1400</v>
      </c>
    </row>
    <row r="265" spans="1:5" ht="12.75">
      <c r="A265" s="56"/>
      <c r="B265" s="56"/>
      <c r="C265" s="55" t="s">
        <v>33</v>
      </c>
      <c r="D265" s="15" t="s">
        <v>94</v>
      </c>
      <c r="E265" s="109">
        <v>1000</v>
      </c>
    </row>
    <row r="266" spans="1:5" ht="12.75">
      <c r="A266" s="66"/>
      <c r="B266" s="66"/>
      <c r="C266" s="60" t="s">
        <v>20</v>
      </c>
      <c r="D266" s="17" t="s">
        <v>21</v>
      </c>
      <c r="E266" s="106">
        <v>200</v>
      </c>
    </row>
    <row r="267" spans="1:5" ht="12.75">
      <c r="A267" s="56"/>
      <c r="B267" s="56"/>
      <c r="C267" s="55" t="s">
        <v>50</v>
      </c>
      <c r="D267" s="15" t="s">
        <v>51</v>
      </c>
      <c r="E267" s="109">
        <v>5651</v>
      </c>
    </row>
    <row r="268" spans="1:5" s="34" customFormat="1" ht="12.75">
      <c r="A268" s="67">
        <v>900</v>
      </c>
      <c r="B268" s="67"/>
      <c r="C268" s="86"/>
      <c r="D268" s="40" t="s">
        <v>77</v>
      </c>
      <c r="E268" s="108">
        <f>SUM(E269,E273,E277,E280,E283,E286)</f>
        <v>1711000</v>
      </c>
    </row>
    <row r="269" spans="1:5" ht="12.75">
      <c r="A269" s="50"/>
      <c r="B269" s="50">
        <v>90001</v>
      </c>
      <c r="C269" s="48"/>
      <c r="D269" s="9" t="s">
        <v>117</v>
      </c>
      <c r="E269" s="105">
        <f>SUM(E270,E271,E272)</f>
        <v>160000</v>
      </c>
    </row>
    <row r="270" spans="1:5" ht="12.75">
      <c r="A270" s="45"/>
      <c r="B270" s="65"/>
      <c r="C270" s="55" t="s">
        <v>0</v>
      </c>
      <c r="D270" s="21" t="s">
        <v>18</v>
      </c>
      <c r="E270" s="109">
        <v>20000</v>
      </c>
    </row>
    <row r="271" spans="1:5" ht="12.75">
      <c r="A271" s="56"/>
      <c r="B271" s="56"/>
      <c r="C271" s="55" t="s">
        <v>6</v>
      </c>
      <c r="D271" s="21" t="s">
        <v>7</v>
      </c>
      <c r="E271" s="109">
        <v>125000</v>
      </c>
    </row>
    <row r="272" spans="1:5" ht="12.75">
      <c r="A272" s="66"/>
      <c r="B272" s="66"/>
      <c r="C272" s="60" t="s">
        <v>8</v>
      </c>
      <c r="D272" s="22" t="s">
        <v>9</v>
      </c>
      <c r="E272" s="109">
        <v>15000</v>
      </c>
    </row>
    <row r="273" spans="1:5" ht="12.75">
      <c r="A273" s="50"/>
      <c r="B273" s="50">
        <v>90003</v>
      </c>
      <c r="C273" s="48"/>
      <c r="D273" s="9" t="s">
        <v>118</v>
      </c>
      <c r="E273" s="105">
        <f>SUM(E274,E275,E276)</f>
        <v>29000</v>
      </c>
    </row>
    <row r="274" spans="1:5" ht="12.75">
      <c r="A274" s="43"/>
      <c r="B274" s="43"/>
      <c r="C274" s="75" t="s">
        <v>16</v>
      </c>
      <c r="D274" s="18" t="s">
        <v>58</v>
      </c>
      <c r="E274" s="121">
        <v>4400</v>
      </c>
    </row>
    <row r="275" spans="1:5" ht="12.75">
      <c r="A275" s="56"/>
      <c r="B275" s="56"/>
      <c r="C275" s="55" t="s">
        <v>22</v>
      </c>
      <c r="D275" s="15" t="s">
        <v>119</v>
      </c>
      <c r="E275" s="106">
        <v>1200</v>
      </c>
    </row>
    <row r="276" spans="1:5" ht="12.75">
      <c r="A276" s="45"/>
      <c r="B276" s="45"/>
      <c r="C276" s="65" t="s">
        <v>0</v>
      </c>
      <c r="D276" s="16" t="s">
        <v>18</v>
      </c>
      <c r="E276" s="109">
        <v>23400</v>
      </c>
    </row>
    <row r="277" spans="1:5" ht="12.75">
      <c r="A277" s="57"/>
      <c r="B277" s="57">
        <v>90004</v>
      </c>
      <c r="C277" s="49"/>
      <c r="D277" s="14" t="s">
        <v>120</v>
      </c>
      <c r="E277" s="104">
        <f>SUM(E278,E279)</f>
        <v>10000</v>
      </c>
    </row>
    <row r="278" spans="1:5" ht="12.75">
      <c r="A278" s="43"/>
      <c r="B278" s="43"/>
      <c r="C278" s="75" t="s">
        <v>16</v>
      </c>
      <c r="D278" s="18" t="s">
        <v>17</v>
      </c>
      <c r="E278" s="121">
        <v>9000</v>
      </c>
    </row>
    <row r="279" spans="1:5" ht="12.75">
      <c r="A279" s="45"/>
      <c r="B279" s="45"/>
      <c r="C279" s="65" t="s">
        <v>0</v>
      </c>
      <c r="D279" s="16" t="s">
        <v>18</v>
      </c>
      <c r="E279" s="109">
        <v>1000</v>
      </c>
    </row>
    <row r="280" spans="1:5" ht="12.75">
      <c r="A280" s="58"/>
      <c r="B280" s="58">
        <v>90015</v>
      </c>
      <c r="C280" s="59"/>
      <c r="D280" s="19" t="s">
        <v>121</v>
      </c>
      <c r="E280" s="116">
        <f>SUM(E281,E282)</f>
        <v>188000</v>
      </c>
    </row>
    <row r="281" spans="1:5" ht="12.75">
      <c r="A281" s="45"/>
      <c r="B281" s="45"/>
      <c r="C281" s="65" t="s">
        <v>22</v>
      </c>
      <c r="D281" s="24" t="s">
        <v>23</v>
      </c>
      <c r="E281" s="109">
        <v>131500</v>
      </c>
    </row>
    <row r="282" spans="1:5" ht="12.75">
      <c r="A282" s="52"/>
      <c r="B282" s="87"/>
      <c r="C282" s="88" t="s">
        <v>0</v>
      </c>
      <c r="D282" s="25" t="s">
        <v>18</v>
      </c>
      <c r="E282" s="109">
        <v>56500</v>
      </c>
    </row>
    <row r="283" spans="1:5" s="42" customFormat="1" ht="12.75">
      <c r="A283" s="57"/>
      <c r="B283" s="89">
        <v>90078</v>
      </c>
      <c r="C283" s="90"/>
      <c r="D283" s="41" t="s">
        <v>146</v>
      </c>
      <c r="E283" s="126">
        <f>SUM(E284,E285)</f>
        <v>1280000</v>
      </c>
    </row>
    <row r="284" spans="1:5" s="42" customFormat="1" ht="12.75">
      <c r="A284" s="52"/>
      <c r="B284" s="87"/>
      <c r="C284" s="133" t="s">
        <v>6</v>
      </c>
      <c r="D284" s="25" t="s">
        <v>7</v>
      </c>
      <c r="E284" s="106">
        <v>1200000</v>
      </c>
    </row>
    <row r="285" spans="1:5" ht="12.75">
      <c r="A285" s="52"/>
      <c r="B285" s="87"/>
      <c r="C285" s="88" t="s">
        <v>145</v>
      </c>
      <c r="D285" s="25" t="s">
        <v>7</v>
      </c>
      <c r="E285" s="109">
        <v>80000</v>
      </c>
    </row>
    <row r="286" spans="1:5" ht="12.75">
      <c r="A286" s="83"/>
      <c r="B286" s="49" t="s">
        <v>122</v>
      </c>
      <c r="C286" s="49"/>
      <c r="D286" s="12" t="s">
        <v>75</v>
      </c>
      <c r="E286" s="105">
        <f>SUM(E287,E288,E289,E290,E291)</f>
        <v>44000</v>
      </c>
    </row>
    <row r="287" spans="1:5" ht="12.75">
      <c r="A287" s="56"/>
      <c r="B287" s="51"/>
      <c r="C287" s="54" t="s">
        <v>103</v>
      </c>
      <c r="D287" s="15" t="s">
        <v>123</v>
      </c>
      <c r="E287" s="106">
        <v>800</v>
      </c>
    </row>
    <row r="288" spans="1:5" ht="12.75">
      <c r="A288" s="55"/>
      <c r="B288" s="56"/>
      <c r="C288" s="54" t="s">
        <v>16</v>
      </c>
      <c r="D288" s="13" t="s">
        <v>17</v>
      </c>
      <c r="E288" s="106">
        <v>9200</v>
      </c>
    </row>
    <row r="289" spans="1:5" ht="12.75">
      <c r="A289" s="52"/>
      <c r="B289" s="51"/>
      <c r="C289" s="51" t="s">
        <v>22</v>
      </c>
      <c r="D289" s="13" t="s">
        <v>23</v>
      </c>
      <c r="E289" s="107">
        <v>4000</v>
      </c>
    </row>
    <row r="290" spans="1:5" ht="12.75">
      <c r="A290" s="56"/>
      <c r="B290" s="56"/>
      <c r="C290" s="55" t="s">
        <v>0</v>
      </c>
      <c r="D290" s="15" t="s">
        <v>18</v>
      </c>
      <c r="E290" s="109">
        <v>27000</v>
      </c>
    </row>
    <row r="291" spans="1:5" ht="12.75">
      <c r="A291" s="43"/>
      <c r="B291" s="43"/>
      <c r="C291" s="75" t="s">
        <v>52</v>
      </c>
      <c r="D291" s="18" t="s">
        <v>53</v>
      </c>
      <c r="E291" s="109">
        <v>3000</v>
      </c>
    </row>
    <row r="292" spans="1:5" s="34" customFormat="1" ht="12.75">
      <c r="A292" s="63">
        <v>921</v>
      </c>
      <c r="B292" s="63"/>
      <c r="C292" s="64"/>
      <c r="D292" s="35" t="s">
        <v>124</v>
      </c>
      <c r="E292" s="110">
        <f>SUM(E293,E301,E314,E317)</f>
        <v>216926</v>
      </c>
    </row>
    <row r="293" spans="1:5" ht="12.75">
      <c r="A293" s="50"/>
      <c r="B293" s="50">
        <v>92109</v>
      </c>
      <c r="C293" s="48"/>
      <c r="D293" s="9" t="s">
        <v>116</v>
      </c>
      <c r="E293" s="105">
        <f>SUM(E294,E295,E296,E297,E298,E299,E300)</f>
        <v>35000</v>
      </c>
    </row>
    <row r="294" spans="1:5" ht="12.75">
      <c r="A294" s="50"/>
      <c r="B294" s="50"/>
      <c r="C294" s="55" t="s">
        <v>39</v>
      </c>
      <c r="D294" s="15" t="s">
        <v>57</v>
      </c>
      <c r="E294" s="106">
        <v>500</v>
      </c>
    </row>
    <row r="295" spans="1:5" ht="12.75">
      <c r="A295" s="50"/>
      <c r="B295" s="50"/>
      <c r="C295" s="55" t="s">
        <v>42</v>
      </c>
      <c r="D295" s="15" t="s">
        <v>43</v>
      </c>
      <c r="E295" s="106">
        <v>500</v>
      </c>
    </row>
    <row r="296" spans="1:5" ht="12.75">
      <c r="A296" s="50"/>
      <c r="B296" s="50"/>
      <c r="C296" s="55" t="s">
        <v>44</v>
      </c>
      <c r="D296" s="15" t="s">
        <v>90</v>
      </c>
      <c r="E296" s="106">
        <v>5000</v>
      </c>
    </row>
    <row r="297" spans="1:5" ht="12.75">
      <c r="A297" s="66"/>
      <c r="B297" s="66"/>
      <c r="C297" s="60" t="s">
        <v>16</v>
      </c>
      <c r="D297" s="17" t="s">
        <v>17</v>
      </c>
      <c r="E297" s="107">
        <v>10500</v>
      </c>
    </row>
    <row r="298" spans="1:5" ht="12.75">
      <c r="A298" s="45"/>
      <c r="B298" s="45"/>
      <c r="C298" s="65" t="s">
        <v>22</v>
      </c>
      <c r="D298" s="16" t="s">
        <v>23</v>
      </c>
      <c r="E298" s="109">
        <v>2500</v>
      </c>
    </row>
    <row r="299" spans="1:5" ht="12.75">
      <c r="A299" s="45"/>
      <c r="B299" s="45"/>
      <c r="C299" s="65" t="s">
        <v>13</v>
      </c>
      <c r="D299" s="16" t="s">
        <v>132</v>
      </c>
      <c r="E299" s="109">
        <v>5000</v>
      </c>
    </row>
    <row r="300" spans="1:5" ht="12.75">
      <c r="A300" s="45"/>
      <c r="B300" s="45"/>
      <c r="C300" s="65" t="s">
        <v>0</v>
      </c>
      <c r="D300" s="18" t="s">
        <v>18</v>
      </c>
      <c r="E300" s="109">
        <v>11000</v>
      </c>
    </row>
    <row r="301" spans="1:5" ht="12.75">
      <c r="A301" s="58"/>
      <c r="B301" s="58">
        <v>92116</v>
      </c>
      <c r="C301" s="48"/>
      <c r="D301" s="9" t="s">
        <v>125</v>
      </c>
      <c r="E301" s="116">
        <f>SUM(E302,E303,E304,E305,E306,E307,E308,E309,E310,E311,E312,E313)</f>
        <v>136126</v>
      </c>
    </row>
    <row r="302" spans="1:5" ht="12.75">
      <c r="A302" s="56"/>
      <c r="B302" s="56"/>
      <c r="C302" s="55" t="s">
        <v>36</v>
      </c>
      <c r="D302" s="15" t="s">
        <v>88</v>
      </c>
      <c r="E302" s="106">
        <v>350</v>
      </c>
    </row>
    <row r="303" spans="1:5" ht="12.75">
      <c r="A303" s="66"/>
      <c r="B303" s="66"/>
      <c r="C303" s="60" t="s">
        <v>28</v>
      </c>
      <c r="D303" s="15" t="s">
        <v>29</v>
      </c>
      <c r="E303" s="107">
        <v>79306</v>
      </c>
    </row>
    <row r="304" spans="1:5" ht="12.75">
      <c r="A304" s="56"/>
      <c r="B304" s="56"/>
      <c r="C304" s="55" t="s">
        <v>41</v>
      </c>
      <c r="D304" s="15" t="s">
        <v>38</v>
      </c>
      <c r="E304" s="111">
        <v>6160</v>
      </c>
    </row>
    <row r="305" spans="1:5" ht="12.75">
      <c r="A305" s="52"/>
      <c r="B305" s="52"/>
      <c r="C305" s="51" t="s">
        <v>39</v>
      </c>
      <c r="D305" s="13" t="s">
        <v>57</v>
      </c>
      <c r="E305" s="106">
        <v>14726</v>
      </c>
    </row>
    <row r="306" spans="1:6" ht="12.75">
      <c r="A306" s="66"/>
      <c r="B306" s="66"/>
      <c r="C306" s="60" t="s">
        <v>42</v>
      </c>
      <c r="D306" s="13" t="s">
        <v>89</v>
      </c>
      <c r="E306" s="107">
        <v>2094</v>
      </c>
      <c r="F306" s="3"/>
    </row>
    <row r="307" spans="1:5" ht="12.75">
      <c r="A307" s="56"/>
      <c r="B307" s="56"/>
      <c r="C307" s="55" t="s">
        <v>16</v>
      </c>
      <c r="D307" s="15" t="s">
        <v>17</v>
      </c>
      <c r="E307" s="111">
        <v>6000</v>
      </c>
    </row>
    <row r="308" spans="1:5" ht="12.75">
      <c r="A308" s="66"/>
      <c r="B308" s="60"/>
      <c r="C308" s="55" t="s">
        <v>91</v>
      </c>
      <c r="D308" s="17" t="s">
        <v>107</v>
      </c>
      <c r="E308" s="114">
        <v>10650</v>
      </c>
    </row>
    <row r="309" spans="1:5" ht="12.75">
      <c r="A309" s="45"/>
      <c r="B309" s="45"/>
      <c r="C309" s="65" t="s">
        <v>22</v>
      </c>
      <c r="D309" s="16" t="s">
        <v>23</v>
      </c>
      <c r="E309" s="115">
        <v>10000</v>
      </c>
    </row>
    <row r="310" spans="1:5" ht="12.75">
      <c r="A310" s="45"/>
      <c r="B310" s="45"/>
      <c r="C310" s="65" t="s">
        <v>13</v>
      </c>
      <c r="D310" s="7" t="s">
        <v>14</v>
      </c>
      <c r="E310" s="115">
        <v>1800</v>
      </c>
    </row>
    <row r="311" spans="1:5" ht="12.75">
      <c r="A311" s="43"/>
      <c r="B311" s="43"/>
      <c r="C311" s="65" t="s">
        <v>0</v>
      </c>
      <c r="D311" s="18" t="s">
        <v>18</v>
      </c>
      <c r="E311" s="109">
        <v>2200</v>
      </c>
    </row>
    <row r="312" spans="1:5" ht="12.75">
      <c r="A312" s="45"/>
      <c r="B312" s="65"/>
      <c r="C312" s="65" t="s">
        <v>33</v>
      </c>
      <c r="D312" s="16" t="s">
        <v>49</v>
      </c>
      <c r="E312" s="115">
        <v>250</v>
      </c>
    </row>
    <row r="313" spans="1:5" ht="12.75">
      <c r="A313" s="43"/>
      <c r="B313" s="43"/>
      <c r="C313" s="65" t="s">
        <v>50</v>
      </c>
      <c r="D313" s="18" t="s">
        <v>51</v>
      </c>
      <c r="E313" s="109">
        <v>2590</v>
      </c>
    </row>
    <row r="314" spans="1:5" ht="12.75">
      <c r="A314" s="50"/>
      <c r="B314" s="50">
        <v>92120</v>
      </c>
      <c r="C314" s="48"/>
      <c r="D314" s="9" t="s">
        <v>141</v>
      </c>
      <c r="E314" s="105">
        <f>SUM(E315,E316)</f>
        <v>15000</v>
      </c>
    </row>
    <row r="315" spans="1:5" ht="12.75">
      <c r="A315" s="45"/>
      <c r="B315" s="45"/>
      <c r="C315" s="55" t="s">
        <v>16</v>
      </c>
      <c r="D315" s="16" t="s">
        <v>17</v>
      </c>
      <c r="E315" s="109">
        <v>10000</v>
      </c>
    </row>
    <row r="316" spans="1:5" ht="12.75">
      <c r="A316" s="84"/>
      <c r="B316" s="70"/>
      <c r="C316" s="55" t="s">
        <v>0</v>
      </c>
      <c r="D316" s="27" t="s">
        <v>18</v>
      </c>
      <c r="E316" s="109">
        <v>5000</v>
      </c>
    </row>
    <row r="317" spans="1:5" ht="12.75">
      <c r="A317" s="48"/>
      <c r="B317" s="50">
        <v>92195</v>
      </c>
      <c r="C317" s="48"/>
      <c r="D317" s="14" t="s">
        <v>75</v>
      </c>
      <c r="E317" s="101">
        <f>SUM(E318,E319,E320,E321,E322)</f>
        <v>30800</v>
      </c>
    </row>
    <row r="318" spans="1:5" ht="12.75">
      <c r="A318" s="48"/>
      <c r="B318" s="50"/>
      <c r="C318" s="55" t="s">
        <v>39</v>
      </c>
      <c r="D318" s="13" t="s">
        <v>57</v>
      </c>
      <c r="E318" s="111">
        <v>200</v>
      </c>
    </row>
    <row r="319" spans="1:5" ht="12.75">
      <c r="A319" s="48"/>
      <c r="B319" s="50"/>
      <c r="C319" s="55" t="s">
        <v>42</v>
      </c>
      <c r="D319" s="13" t="s">
        <v>43</v>
      </c>
      <c r="E319" s="111">
        <v>200</v>
      </c>
    </row>
    <row r="320" spans="1:5" ht="12.75">
      <c r="A320" s="45"/>
      <c r="B320" s="45"/>
      <c r="C320" s="65" t="s">
        <v>44</v>
      </c>
      <c r="D320" s="16" t="s">
        <v>90</v>
      </c>
      <c r="E320" s="109">
        <v>4000</v>
      </c>
    </row>
    <row r="321" spans="1:5" ht="12.75">
      <c r="A321" s="70"/>
      <c r="B321" s="70"/>
      <c r="C321" s="54" t="s">
        <v>16</v>
      </c>
      <c r="D321" s="7" t="s">
        <v>17</v>
      </c>
      <c r="E321" s="103">
        <v>6000</v>
      </c>
    </row>
    <row r="322" spans="1:5" ht="12.75">
      <c r="A322" s="56"/>
      <c r="B322" s="56"/>
      <c r="C322" s="55" t="s">
        <v>0</v>
      </c>
      <c r="D322" s="15" t="s">
        <v>18</v>
      </c>
      <c r="E322" s="111">
        <v>20400</v>
      </c>
    </row>
    <row r="323" spans="1:5" s="34" customFormat="1" ht="12.75">
      <c r="A323" s="63">
        <v>926</v>
      </c>
      <c r="B323" s="63"/>
      <c r="C323" s="64"/>
      <c r="D323" s="35" t="s">
        <v>126</v>
      </c>
      <c r="E323" s="108">
        <f>SUM(E324)</f>
        <v>100000</v>
      </c>
    </row>
    <row r="324" spans="1:5" ht="12.75">
      <c r="A324" s="50"/>
      <c r="B324" s="71">
        <v>92695</v>
      </c>
      <c r="C324" s="48"/>
      <c r="D324" s="20" t="s">
        <v>75</v>
      </c>
      <c r="E324" s="118">
        <f>SUM(E325,E326,E327,E328,E329,E330,E331)</f>
        <v>100000</v>
      </c>
    </row>
    <row r="325" spans="1:5" ht="12.75">
      <c r="A325" s="56"/>
      <c r="B325" s="56"/>
      <c r="C325" s="55" t="s">
        <v>127</v>
      </c>
      <c r="D325" s="15" t="s">
        <v>1</v>
      </c>
      <c r="E325" s="111">
        <v>70000</v>
      </c>
    </row>
    <row r="326" spans="1:5" ht="12.75">
      <c r="A326" s="73"/>
      <c r="B326" s="45"/>
      <c r="C326" s="65" t="s">
        <v>36</v>
      </c>
      <c r="D326" s="16" t="s">
        <v>128</v>
      </c>
      <c r="E326" s="115">
        <v>1000</v>
      </c>
    </row>
    <row r="327" spans="1:5" ht="12.75">
      <c r="A327" s="73"/>
      <c r="B327" s="45"/>
      <c r="C327" s="65" t="s">
        <v>44</v>
      </c>
      <c r="D327" s="16" t="s">
        <v>90</v>
      </c>
      <c r="E327" s="115">
        <v>3000</v>
      </c>
    </row>
    <row r="328" spans="1:5" ht="12.75">
      <c r="A328" s="74"/>
      <c r="B328" s="43"/>
      <c r="C328" s="75" t="s">
        <v>16</v>
      </c>
      <c r="D328" s="18" t="s">
        <v>17</v>
      </c>
      <c r="E328" s="127">
        <v>12800</v>
      </c>
    </row>
    <row r="329" spans="1:5" ht="12.75">
      <c r="A329" s="56"/>
      <c r="B329" s="56"/>
      <c r="C329" s="55" t="s">
        <v>22</v>
      </c>
      <c r="D329" s="15" t="s">
        <v>23</v>
      </c>
      <c r="E329" s="106">
        <v>200</v>
      </c>
    </row>
    <row r="330" spans="1:5" ht="12.75">
      <c r="A330" s="55"/>
      <c r="B330" s="56"/>
      <c r="C330" s="55" t="s">
        <v>13</v>
      </c>
      <c r="D330" s="13" t="s">
        <v>14</v>
      </c>
      <c r="E330" s="102">
        <v>3000</v>
      </c>
    </row>
    <row r="331" spans="1:5" ht="12.75">
      <c r="A331" s="75"/>
      <c r="B331" s="75"/>
      <c r="C331" s="65" t="s">
        <v>0</v>
      </c>
      <c r="D331" s="16" t="s">
        <v>18</v>
      </c>
      <c r="E331" s="121">
        <v>10000</v>
      </c>
    </row>
    <row r="332" spans="1:6" ht="12.75">
      <c r="A332" s="91"/>
      <c r="B332" s="91"/>
      <c r="C332" s="92"/>
      <c r="D332" s="31" t="s">
        <v>129</v>
      </c>
      <c r="E332" s="128">
        <f>SUM(E13,E25,E33,E39,E51,E81,E86,E100,E103,E106,E204,E217,E253,E268,E292,E323)</f>
        <v>17556219</v>
      </c>
      <c r="F332" s="3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i Gminy Dobrzyń nad Wisłą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Księgowość</dc:creator>
  <cp:keywords/>
  <dc:description/>
  <cp:lastModifiedBy>UMiG Dobrzyń</cp:lastModifiedBy>
  <cp:lastPrinted>2006-01-06T09:00:18Z</cp:lastPrinted>
  <dcterms:created xsi:type="dcterms:W3CDTF">2005-03-15T09:31:40Z</dcterms:created>
  <dcterms:modified xsi:type="dcterms:W3CDTF">2006-01-06T09:00:22Z</dcterms:modified>
  <cp:category/>
  <cp:version/>
  <cp:contentType/>
  <cp:contentStatus/>
</cp:coreProperties>
</file>